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eneva-my.sharepoint.com/personal/carmen_moraes_eneva_com_br/Documents/Relato Integrado 2024_publicação/RI 2024_ENG/"/>
    </mc:Choice>
  </mc:AlternateContent>
  <xr:revisionPtr revIDLastSave="10" documentId="13_ncr:1_{8F802DA0-1452-4BD9-B1F2-AAE6E478A8FC}" xr6:coauthVersionLast="47" xr6:coauthVersionMax="47" xr10:uidLastSave="{4832AF6F-11DF-4F9D-8D51-2D19497203B0}"/>
  <bookViews>
    <workbookView xWindow="-120" yWindow="-120" windowWidth="20730" windowHeight="11040" firstSheet="29" activeTab="31" xr2:uid="{7A16B2C3-7B18-4827-9903-CFB494258200}"/>
  </bookViews>
  <sheets>
    <sheet name="Capa" sheetId="62" r:id="rId1"/>
    <sheet name="Início" sheetId="61" r:id="rId2"/>
    <sheet name="Índice" sheetId="60" r:id="rId3"/>
    <sheet name="Sobre este relatório" sheetId="2" r:id="rId4"/>
    <sheet name="Dupla materialidade" sheetId="30" r:id="rId5"/>
    <sheet name="Perfil" sheetId="31" r:id="rId6"/>
    <sheet name="Planejamento estratégico" sheetId="32" r:id="rId7"/>
    <sheet name="Relações governamentais e advoc" sheetId="33" r:id="rId8"/>
    <sheet name="Estrutura corporativa" sheetId="34" r:id="rId9"/>
    <sheet name="Ética, integridade e compliance" sheetId="35" r:id="rId10"/>
    <sheet name="Regulamentações, gestão de risc" sheetId="36" r:id="rId11"/>
    <sheet name="Políticas e processos de remune" sheetId="37" r:id="rId12"/>
    <sheet name="Desempenho econômico-financeiro" sheetId="38" r:id="rId13"/>
    <sheet name="Gestão responsável dos recursos" sheetId="39" r:id="rId14"/>
    <sheet name="Estratégia climática &amp; transiçã" sheetId="40" r:id="rId15"/>
    <sheet name="Energia" sheetId="41" r:id="rId16"/>
    <sheet name="Biodiversidade e ecossistemas" sheetId="42" r:id="rId17"/>
    <sheet name="Recursos hídricos" sheetId="43" r:id="rId18"/>
    <sheet name="Emissões atmosféricas" sheetId="44" r:id="rId19"/>
    <sheet name="Resíduos" sheetId="45" r:id="rId20"/>
    <sheet name="Atração, desenvolvimento" sheetId="47" r:id="rId21"/>
    <sheet name="Diversidade e inclusão" sheetId="46" r:id="rId22"/>
    <sheet name="Saúde, bem-estar e segurança" sheetId="48" r:id="rId23"/>
    <sheet name="Gestão de pessoas" sheetId="49" r:id="rId24"/>
    <sheet name="Remuneração e benefícios" sheetId="50" r:id="rId25"/>
    <sheet name="Impacto socioeconômico e desenv" sheetId="64" r:id="rId26"/>
    <sheet name="Gestão da cadeia de suprimentos" sheetId="52" r:id="rId27"/>
    <sheet name="Gestão de emergência" sheetId="53" r:id="rId28"/>
    <sheet name="Inovações e novas oportunidades" sheetId="54" r:id="rId29"/>
    <sheet name="Ativos e desempenho" sheetId="55" r:id="rId30"/>
    <sheet name="Contribuições socioambientais" sheetId="56" r:id="rId31"/>
    <sheet name="Impostos e participações do gov" sheetId="57" r:id="rId32"/>
  </sheets>
  <definedNames>
    <definedName name="_xlnm._FilterDatabase" localSheetId="2" hidden="1">Índice!$B$5:$E$151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4" l="1"/>
  <c r="D6" i="54"/>
  <c r="C193" i="48"/>
  <c r="D6" i="38" l="1"/>
  <c r="C135" i="40"/>
  <c r="D135" i="40"/>
  <c r="C122" i="40"/>
  <c r="D122" i="40"/>
  <c r="C112" i="40"/>
  <c r="D112" i="40"/>
  <c r="C107" i="40"/>
  <c r="D107" i="40"/>
  <c r="C103" i="40"/>
  <c r="D103" i="40"/>
  <c r="C83" i="40"/>
  <c r="D83" i="40"/>
  <c r="C65" i="40"/>
  <c r="D65" i="40"/>
  <c r="C56" i="40"/>
  <c r="D56" i="40"/>
  <c r="C55" i="40"/>
  <c r="D55" i="40"/>
  <c r="C50" i="37"/>
  <c r="D50" i="37"/>
  <c r="C39" i="37"/>
  <c r="D39" i="37"/>
  <c r="C35" i="37"/>
  <c r="D35" i="37"/>
  <c r="C25" i="37"/>
  <c r="D25" i="37"/>
  <c r="C6" i="37"/>
  <c r="D6" i="37"/>
  <c r="C52" i="36"/>
  <c r="D52" i="36"/>
  <c r="C43" i="36"/>
  <c r="D43" i="36"/>
  <c r="C34" i="36"/>
  <c r="D34" i="36"/>
  <c r="C20" i="36"/>
  <c r="D20" i="36"/>
  <c r="C6" i="36"/>
  <c r="D6" i="36"/>
  <c r="C53" i="35"/>
  <c r="D53" i="35"/>
  <c r="C38" i="35"/>
  <c r="D38" i="35"/>
  <c r="C34" i="35"/>
  <c r="D34" i="35"/>
  <c r="C16" i="35"/>
  <c r="D16" i="35"/>
  <c r="C6" i="35"/>
  <c r="D6" i="35"/>
  <c r="C69" i="34"/>
  <c r="D69" i="34"/>
  <c r="C65" i="34"/>
  <c r="D65" i="34"/>
  <c r="C60" i="34"/>
  <c r="D60" i="34"/>
  <c r="C55" i="34"/>
  <c r="D55" i="34"/>
  <c r="C48" i="34"/>
  <c r="D48" i="34"/>
  <c r="C43" i="34"/>
  <c r="D43" i="34"/>
  <c r="C34" i="34"/>
  <c r="D34" i="34"/>
  <c r="C24" i="34"/>
  <c r="D24" i="34"/>
  <c r="C6" i="34"/>
  <c r="D6" i="34"/>
  <c r="C25" i="33"/>
  <c r="D25" i="33"/>
  <c r="C19" i="33"/>
  <c r="D19" i="33"/>
  <c r="C6" i="33"/>
  <c r="D6" i="33"/>
  <c r="C4" i="33"/>
  <c r="C3" i="33"/>
  <c r="C20" i="32"/>
  <c r="D20" i="32"/>
  <c r="C6" i="32"/>
  <c r="D6" i="32"/>
  <c r="C4" i="32"/>
  <c r="C3" i="32"/>
  <c r="C11" i="31"/>
  <c r="D11" i="31"/>
  <c r="C6" i="31"/>
  <c r="D6" i="31"/>
  <c r="C4" i="31"/>
  <c r="C3" i="31"/>
  <c r="C21" i="30"/>
  <c r="D21" i="30"/>
  <c r="C6" i="30"/>
  <c r="D6" i="30"/>
  <c r="C4" i="30"/>
  <c r="C3" i="30"/>
  <c r="C4" i="2"/>
  <c r="C3" i="2"/>
  <c r="C18" i="2"/>
  <c r="D18" i="2"/>
  <c r="C14" i="2"/>
  <c r="D14" i="2"/>
  <c r="C6" i="2"/>
  <c r="D6" i="2"/>
  <c r="C97" i="43"/>
  <c r="D97" i="43"/>
  <c r="C93" i="43"/>
  <c r="D93" i="43"/>
  <c r="C84" i="43"/>
  <c r="D84" i="43"/>
  <c r="C66" i="43"/>
  <c r="D66" i="43"/>
  <c r="C28" i="43"/>
  <c r="D28" i="43"/>
  <c r="C22" i="43"/>
  <c r="D22" i="43"/>
  <c r="C6" i="43"/>
  <c r="D6" i="43"/>
  <c r="C54" i="42"/>
  <c r="D54" i="42"/>
  <c r="C49" i="42"/>
  <c r="D49" i="42"/>
  <c r="C36" i="42"/>
  <c r="D36" i="42"/>
  <c r="C22" i="42"/>
  <c r="D22" i="42"/>
  <c r="C6" i="42"/>
  <c r="D6" i="42"/>
  <c r="C56" i="41"/>
  <c r="D56" i="41"/>
  <c r="C50" i="41"/>
  <c r="D50" i="41"/>
  <c r="C21" i="41"/>
  <c r="D21" i="41"/>
  <c r="C6" i="41"/>
  <c r="D6" i="41"/>
  <c r="C22" i="40"/>
  <c r="D22" i="40"/>
  <c r="C21" i="40"/>
  <c r="D21" i="40"/>
  <c r="C6" i="40"/>
  <c r="D6" i="40"/>
  <c r="C49" i="38"/>
  <c r="D49" i="38"/>
  <c r="C32" i="38"/>
  <c r="D32" i="38"/>
  <c r="C23" i="38"/>
  <c r="D23" i="38"/>
  <c r="C6" i="38"/>
  <c r="C18" i="39"/>
  <c r="D18" i="39"/>
  <c r="C6" i="39"/>
  <c r="D6" i="39"/>
  <c r="C52" i="45"/>
  <c r="D52" i="45"/>
  <c r="D25" i="45"/>
  <c r="C25" i="45"/>
  <c r="D24" i="45"/>
  <c r="C24" i="45"/>
  <c r="D23" i="45"/>
  <c r="C23" i="45"/>
  <c r="C4" i="45"/>
  <c r="C3" i="45"/>
  <c r="C13" i="45"/>
  <c r="D13" i="45"/>
  <c r="C6" i="45"/>
  <c r="D6" i="45"/>
  <c r="D14" i="44"/>
  <c r="C14" i="44"/>
  <c r="D13" i="44"/>
  <c r="C13" i="44"/>
  <c r="C4" i="44"/>
  <c r="C3" i="44"/>
  <c r="C4" i="43"/>
  <c r="C3" i="43"/>
  <c r="C3" i="40"/>
  <c r="C4" i="40"/>
  <c r="C3" i="41"/>
  <c r="C4" i="41"/>
  <c r="C3" i="42"/>
  <c r="C4" i="42"/>
  <c r="C4" i="39"/>
  <c r="C3" i="39"/>
  <c r="C4" i="38"/>
  <c r="C3" i="38"/>
  <c r="C4" i="34"/>
  <c r="C3" i="34"/>
  <c r="C4" i="35"/>
  <c r="C3" i="35"/>
  <c r="C4" i="36"/>
  <c r="C3" i="36"/>
  <c r="C4" i="37"/>
  <c r="C3" i="37"/>
  <c r="D39" i="57"/>
  <c r="C39" i="57"/>
  <c r="D22" i="57"/>
  <c r="C22" i="57"/>
  <c r="D12" i="57"/>
  <c r="C12" i="57"/>
  <c r="D6" i="57"/>
  <c r="C6" i="57"/>
  <c r="C4" i="56"/>
  <c r="D62" i="56"/>
  <c r="C62" i="56"/>
  <c r="D50" i="56"/>
  <c r="C50" i="56"/>
  <c r="D44" i="56"/>
  <c r="C44" i="56"/>
  <c r="D36" i="56"/>
  <c r="C36" i="56"/>
  <c r="D29" i="56"/>
  <c r="C29" i="56"/>
  <c r="D17" i="56"/>
  <c r="C17" i="56"/>
  <c r="D6" i="56"/>
  <c r="C6" i="56"/>
  <c r="C86" i="55"/>
  <c r="D86" i="55"/>
  <c r="C49" i="55"/>
  <c r="D49" i="55"/>
  <c r="C39" i="55"/>
  <c r="D39" i="55"/>
  <c r="C35" i="55"/>
  <c r="D35" i="55"/>
  <c r="C31" i="55"/>
  <c r="D31" i="55"/>
  <c r="C11" i="55"/>
  <c r="D11" i="55"/>
  <c r="C6" i="55"/>
  <c r="D6" i="55"/>
  <c r="C23" i="54"/>
  <c r="D23" i="54"/>
  <c r="C3" i="54"/>
  <c r="C18" i="53"/>
  <c r="D18" i="53"/>
  <c r="C15" i="53"/>
  <c r="D15" i="53"/>
  <c r="C6" i="53"/>
  <c r="D6" i="53"/>
  <c r="C51" i="52"/>
  <c r="D51" i="52"/>
  <c r="C42" i="52"/>
  <c r="D42" i="52"/>
  <c r="C34" i="52"/>
  <c r="D34" i="52"/>
  <c r="C31" i="52"/>
  <c r="D31" i="52"/>
  <c r="C15" i="52"/>
  <c r="D15" i="52"/>
  <c r="C6" i="52"/>
  <c r="D6" i="52"/>
  <c r="C93" i="64"/>
  <c r="D93" i="64"/>
  <c r="C85" i="64"/>
  <c r="D85" i="64"/>
  <c r="C81" i="64"/>
  <c r="D81" i="64"/>
  <c r="C66" i="64"/>
  <c r="D66" i="64"/>
  <c r="C55" i="64"/>
  <c r="D55" i="64"/>
  <c r="C49" i="64"/>
  <c r="D49" i="64"/>
  <c r="C42" i="64"/>
  <c r="D42" i="64"/>
  <c r="C32" i="64"/>
  <c r="D32" i="64"/>
  <c r="C6" i="64"/>
  <c r="D6" i="64"/>
  <c r="C4" i="57"/>
  <c r="C3" i="57"/>
  <c r="C3" i="56"/>
  <c r="C4" i="55"/>
  <c r="C3" i="55"/>
  <c r="C4" i="54"/>
  <c r="C4" i="53"/>
  <c r="C3" i="53"/>
  <c r="C4" i="52"/>
  <c r="C3" i="52"/>
  <c r="C3" i="64"/>
  <c r="C4" i="64"/>
  <c r="C17" i="50"/>
  <c r="D17" i="50"/>
  <c r="C6" i="50"/>
  <c r="D6" i="50"/>
  <c r="C4" i="50"/>
  <c r="C3" i="50"/>
  <c r="C92" i="49"/>
  <c r="D92" i="49"/>
  <c r="C56" i="49"/>
  <c r="D56" i="49"/>
  <c r="C51" i="49"/>
  <c r="D51" i="49"/>
  <c r="C36" i="49"/>
  <c r="D36" i="49"/>
  <c r="C6" i="49"/>
  <c r="D6" i="49"/>
  <c r="C4" i="49"/>
  <c r="C3" i="49"/>
  <c r="D193" i="48"/>
  <c r="C180" i="48"/>
  <c r="D180" i="48"/>
  <c r="C179" i="48"/>
  <c r="D179" i="48"/>
  <c r="C165" i="48"/>
  <c r="D165" i="48"/>
  <c r="C155" i="48"/>
  <c r="D155" i="48"/>
  <c r="C136" i="48"/>
  <c r="D136" i="48"/>
  <c r="C126" i="48"/>
  <c r="D126" i="48"/>
  <c r="C113" i="48"/>
  <c r="D113" i="48"/>
  <c r="C97" i="48"/>
  <c r="D97" i="48"/>
  <c r="C91" i="48"/>
  <c r="D91" i="48"/>
  <c r="C82" i="48"/>
  <c r="D82" i="48"/>
  <c r="C69" i="48"/>
  <c r="D69" i="48"/>
  <c r="C56" i="48"/>
  <c r="D56" i="48"/>
  <c r="D46" i="48"/>
  <c r="C46" i="48"/>
  <c r="D40" i="48"/>
  <c r="C40" i="48"/>
  <c r="D28" i="48"/>
  <c r="C28" i="48"/>
  <c r="D7" i="48"/>
  <c r="C7" i="48"/>
  <c r="C4" i="48"/>
  <c r="C3" i="48"/>
  <c r="D43" i="46"/>
  <c r="E43" i="46"/>
  <c r="D88" i="46"/>
  <c r="C88" i="46"/>
  <c r="D27" i="46"/>
  <c r="E28" i="46"/>
  <c r="D6" i="46"/>
  <c r="C6" i="46"/>
  <c r="C4" i="46"/>
  <c r="C3" i="46"/>
  <c r="D34" i="47"/>
  <c r="C34" i="47"/>
  <c r="D13" i="47"/>
  <c r="C13" i="47"/>
  <c r="D6" i="47"/>
  <c r="C6" i="47"/>
  <c r="C4" i="47"/>
  <c r="C3" i="47"/>
  <c r="C6" i="44"/>
  <c r="D6" i="44"/>
  <c r="F130" i="40"/>
  <c r="E130" i="40"/>
  <c r="D130" i="40"/>
  <c r="F129" i="40"/>
  <c r="E129" i="40"/>
  <c r="D129" i="40"/>
  <c r="F128" i="40"/>
  <c r="E128" i="40"/>
  <c r="D128" i="40"/>
  <c r="F49" i="40"/>
  <c r="E49" i="40"/>
  <c r="D49" i="40"/>
  <c r="G17" i="38" l="1"/>
  <c r="G18" i="38" s="1"/>
  <c r="F17" i="38"/>
  <c r="F18" i="38" s="1"/>
  <c r="E17" i="38"/>
  <c r="E18" i="38" s="1"/>
</calcChain>
</file>

<file path=xl/sharedStrings.xml><?xml version="1.0" encoding="utf-8"?>
<sst xmlns="http://schemas.openxmlformats.org/spreadsheetml/2006/main" count="1947" uniqueCount="952">
  <si>
    <t>`</t>
  </si>
  <si>
    <t>-</t>
  </si>
  <si>
    <t xml:space="preserve"> Total</t>
  </si>
  <si>
    <t>Total</t>
  </si>
  <si>
    <t>E&amp;P</t>
  </si>
  <si>
    <t>Diesel</t>
  </si>
  <si>
    <t xml:space="preserve">8.338.673,26
</t>
  </si>
  <si>
    <t>Baía de São Marcos, Maranhão</t>
  </si>
  <si>
    <t>Futura I</t>
  </si>
  <si>
    <t>Bacia Metropolitana (Caucaia-CE)</t>
  </si>
  <si>
    <t>2022</t>
  </si>
  <si>
    <t>2023</t>
  </si>
  <si>
    <t>2024</t>
  </si>
  <si>
    <t>Trainees</t>
  </si>
  <si>
    <t>Total </t>
  </si>
  <si>
    <t>N/A</t>
  </si>
  <si>
    <t xml:space="preserve"> Eneva</t>
  </si>
  <si>
    <t xml:space="preserve"> Azulão</t>
  </si>
  <si>
    <t xml:space="preserve"> Parnaíba</t>
  </si>
  <si>
    <t> </t>
  </si>
  <si>
    <t>Ano</t>
  </si>
  <si>
    <t>Número total de demissões</t>
  </si>
  <si>
    <t>Taxa de rotatividade</t>
  </si>
  <si>
    <t>Itaqui Maranhão</t>
  </si>
  <si>
    <t>Paranaíba Maranhão</t>
  </si>
  <si>
    <t>Gera Maranhão</t>
  </si>
  <si>
    <t>N°</t>
  </si>
  <si>
    <t>%</t>
  </si>
  <si>
    <t>Amazonas</t>
  </si>
  <si>
    <t>Bahia</t>
  </si>
  <si>
    <t>Ceará</t>
  </si>
  <si>
    <t>Maranhão</t>
  </si>
  <si>
    <t>Roraima</t>
  </si>
  <si>
    <t>2 </t>
  </si>
  <si>
    <t>Sergipe</t>
  </si>
  <si>
    <t>n/a</t>
  </si>
  <si>
    <t>HUB Sergipe</t>
  </si>
  <si>
    <t xml:space="preserve"> Amazonas</t>
  </si>
  <si>
    <t xml:space="preserve"> Bahia</t>
  </si>
  <si>
    <t xml:space="preserve"> Maranhão</t>
  </si>
  <si>
    <t xml:space="preserve"> Roraima</t>
  </si>
  <si>
    <t xml:space="preserve"> Sergipe</t>
  </si>
  <si>
    <t>2019 - 2021</t>
  </si>
  <si>
    <t xml:space="preserve"> Ceará</t>
  </si>
  <si>
    <t>Patrocínios e incentivados</t>
  </si>
  <si>
    <t xml:space="preserve"> Rio de Janeiro</t>
  </si>
  <si>
    <t>13.37.450,04</t>
  </si>
  <si>
    <t>Royalties</t>
  </si>
  <si>
    <t>TFSEE</t>
  </si>
  <si>
    <t>IRRF </t>
  </si>
  <si>
    <t>ITR</t>
  </si>
  <si>
    <t>IPI</t>
  </si>
  <si>
    <t>CSLL</t>
  </si>
  <si>
    <t>PIS</t>
  </si>
  <si>
    <t>Cofins</t>
  </si>
  <si>
    <t>IRPJ</t>
  </si>
  <si>
    <t>IOF</t>
  </si>
  <si>
    <t>Índice de navegação</t>
  </si>
  <si>
    <t>GRI 2-1</t>
  </si>
  <si>
    <t>GRI 2-6</t>
  </si>
  <si>
    <t>GRI 3-1</t>
  </si>
  <si>
    <t>GRI 3-2</t>
  </si>
  <si>
    <t>GRI 2-29</t>
  </si>
  <si>
    <t>GRI 3-3</t>
  </si>
  <si>
    <t>GRI 2-8</t>
  </si>
  <si>
    <t>GRI 207-3</t>
  </si>
  <si>
    <t>GRI 2-9</t>
  </si>
  <si>
    <t>GRI 2-10</t>
  </si>
  <si>
    <t>GRI 2-12</t>
  </si>
  <si>
    <t>GRI 2-13</t>
  </si>
  <si>
    <t>GRI 2-15</t>
  </si>
  <si>
    <t>GRI 2-16</t>
  </si>
  <si>
    <t>GRI 2-17</t>
  </si>
  <si>
    <t>GRI 2-18</t>
  </si>
  <si>
    <t>TCFD 4.a</t>
  </si>
  <si>
    <t>GRI 2-26</t>
  </si>
  <si>
    <t>GRI 205-1</t>
  </si>
  <si>
    <t>GRI 205-2</t>
  </si>
  <si>
    <t>SASB EM-EP-510a.2</t>
  </si>
  <si>
    <t xml:space="preserve">SASB EM-EP-530a.1 </t>
  </si>
  <si>
    <t xml:space="preserve">SASB EM-EP-540a.2 </t>
  </si>
  <si>
    <t xml:space="preserve">GRI 201-2 </t>
  </si>
  <si>
    <t xml:space="preserve">GRI 207-1 </t>
  </si>
  <si>
    <t xml:space="preserve">GRI 207-2 </t>
  </si>
  <si>
    <t xml:space="preserve">GRI 2-19 </t>
  </si>
  <si>
    <t>GRI 2-20</t>
  </si>
  <si>
    <t>GRI 2-21</t>
  </si>
  <si>
    <t>GRI 2-23</t>
  </si>
  <si>
    <t>GRI 2-24</t>
  </si>
  <si>
    <t>GRI 201-1</t>
  </si>
  <si>
    <t>GRI 201-4</t>
  </si>
  <si>
    <t>GRI 207-4</t>
  </si>
  <si>
    <t>SASB EM-EP-420a.3</t>
  </si>
  <si>
    <t>GRI 2-25</t>
  </si>
  <si>
    <t>GRI 305-1</t>
  </si>
  <si>
    <t>GRI 305-2</t>
  </si>
  <si>
    <t>GRI 305-3</t>
  </si>
  <si>
    <t>GRI 305-4</t>
  </si>
  <si>
    <t>GRI 305-5</t>
  </si>
  <si>
    <t>GRI 11.2.4 - 12.2.4</t>
  </si>
  <si>
    <t>SASB IF-EU-110a.1</t>
  </si>
  <si>
    <t>SASB IF-EU-110a.2</t>
  </si>
  <si>
    <t>SASB EM-EP-110a.3</t>
  </si>
  <si>
    <t>TCFD 4.b</t>
  </si>
  <si>
    <t>TCFD 4.c</t>
  </si>
  <si>
    <t>GRI 302-1</t>
  </si>
  <si>
    <t>GRI 302-2</t>
  </si>
  <si>
    <t>GRI 302-3</t>
  </si>
  <si>
    <t>GRI 101-1</t>
  </si>
  <si>
    <t>GRI 101-2</t>
  </si>
  <si>
    <t>GRI 101-4</t>
  </si>
  <si>
    <t>SASB EM-EP-160a.1</t>
  </si>
  <si>
    <t>GRI 303-1</t>
  </si>
  <si>
    <t>GRI 303-2</t>
  </si>
  <si>
    <t>GRI 303-3</t>
  </si>
  <si>
    <t>GRI 303-4</t>
  </si>
  <si>
    <t>GRI 303-5</t>
  </si>
  <si>
    <t>SASB IF-EU-140a.1</t>
  </si>
  <si>
    <t>SASB IF-EU-140a.3</t>
  </si>
  <si>
    <t>GRI 305-7</t>
  </si>
  <si>
    <t>SASB IF-EU-120a.1</t>
  </si>
  <si>
    <t>SASB EM-EP-120a.1</t>
  </si>
  <si>
    <t>GRI 306-1</t>
  </si>
  <si>
    <t>GRI 306-2</t>
  </si>
  <si>
    <t>GRI 306-3</t>
  </si>
  <si>
    <t>GRI 306-4</t>
  </si>
  <si>
    <t>GRI 306-5</t>
  </si>
  <si>
    <t xml:space="preserve">SASB IF-EU-150a.1 </t>
  </si>
  <si>
    <t>GRI 405-1</t>
  </si>
  <si>
    <t>GRI 405-2</t>
  </si>
  <si>
    <t>GRI 404-1</t>
  </si>
  <si>
    <t>GRI 404-2</t>
  </si>
  <si>
    <t>GRI 401-3</t>
  </si>
  <si>
    <t>GRI 402-1</t>
  </si>
  <si>
    <t>GRI 403-1</t>
  </si>
  <si>
    <t>GRI 403-2</t>
  </si>
  <si>
    <t>GRI 403-3</t>
  </si>
  <si>
    <t>GRI 403-4</t>
  </si>
  <si>
    <t>GRI 403-5</t>
  </si>
  <si>
    <t>GRI 403-6</t>
  </si>
  <si>
    <t>GRI 403-7</t>
  </si>
  <si>
    <t>GRI 403-8</t>
  </si>
  <si>
    <t>GRI 403-9</t>
  </si>
  <si>
    <t>GRI 403-10</t>
  </si>
  <si>
    <t>GRI EU16</t>
  </si>
  <si>
    <t>SASB EM-EP-320a.1</t>
  </si>
  <si>
    <t>SASB IF-EU-320a.1</t>
  </si>
  <si>
    <t>SASB EM-EP-320a.2</t>
  </si>
  <si>
    <t>GRI 2-7</t>
  </si>
  <si>
    <t>GRI 202-2</t>
  </si>
  <si>
    <t>GRI 401-1</t>
  </si>
  <si>
    <t>GRI EU14</t>
  </si>
  <si>
    <t>GRI 202-1</t>
  </si>
  <si>
    <t>GRI 401-2</t>
  </si>
  <si>
    <t>GRI 203-2</t>
  </si>
  <si>
    <t>GRI 411-1</t>
  </si>
  <si>
    <t>GRI 413-1</t>
  </si>
  <si>
    <t>GRI 413-2</t>
  </si>
  <si>
    <t>GRI EU20</t>
  </si>
  <si>
    <t>GRI 11.15.4 - 12.9.4</t>
  </si>
  <si>
    <t>GRI 11.7.6</t>
  </si>
  <si>
    <t>SASB EM-EP-210b.1</t>
  </si>
  <si>
    <t>GRI 204-1</t>
  </si>
  <si>
    <t>GRI 308-2</t>
  </si>
  <si>
    <t>GRI 408-1</t>
  </si>
  <si>
    <t>GRI 409-1</t>
  </si>
  <si>
    <t>GRI 414-1</t>
  </si>
  <si>
    <t>GRI 12.13.3</t>
  </si>
  <si>
    <t>GRI 11.8.3</t>
  </si>
  <si>
    <t>GRI EU8</t>
  </si>
  <si>
    <t>GRI EU1</t>
  </si>
  <si>
    <t>GRI EU2</t>
  </si>
  <si>
    <t>GRI EU6</t>
  </si>
  <si>
    <t>GRI EU11</t>
  </si>
  <si>
    <t>GRI 11.7.4</t>
  </si>
  <si>
    <t>GRI 11.7.5</t>
  </si>
  <si>
    <t>SASB EM-EP-420a.1</t>
  </si>
  <si>
    <t xml:space="preserve">GRI 2-2 </t>
  </si>
  <si>
    <t xml:space="preserve">GRI 2-3 </t>
  </si>
  <si>
    <t xml:space="preserve">GRI 2-14 </t>
  </si>
  <si>
    <t>GRI 2-28</t>
  </si>
  <si>
    <t>NOx</t>
  </si>
  <si>
    <t>SOx</t>
  </si>
  <si>
    <t>GNL Brasil</t>
  </si>
  <si>
    <t>Administrativo Sede e Comercializadora</t>
  </si>
  <si>
    <t>Geração renovável</t>
  </si>
  <si>
    <t>Escopo</t>
  </si>
  <si>
    <t> 10,6%</t>
  </si>
  <si>
    <t> 1,3%</t>
  </si>
  <si>
    <r>
      <t>2023</t>
    </r>
    <r>
      <rPr>
        <sz val="10"/>
        <color rgb="FF695E4A"/>
        <rFont val="Calibri "/>
      </rPr>
      <t>  </t>
    </r>
  </si>
  <si>
    <t>Foreword</t>
  </si>
  <si>
    <t>FOREWORD</t>
  </si>
  <si>
    <t>About this report</t>
  </si>
  <si>
    <t>Companies included in the organization’s sustainability reporting</t>
  </si>
  <si>
    <t>Reporting period, frequency and contact point</t>
  </si>
  <si>
    <t>Highest governance body’s role in sustainability reporting</t>
  </si>
  <si>
    <t>Double materiality</t>
  </si>
  <si>
    <t>Process to determine material topics</t>
  </si>
  <si>
    <t>List of material topics</t>
  </si>
  <si>
    <t>ABOUT ENEVA</t>
  </si>
  <si>
    <t>Profile</t>
  </si>
  <si>
    <t>Organizational details</t>
  </si>
  <si>
    <t>Activities, value chain and other business relationships</t>
  </si>
  <si>
    <t>Strategic planning</t>
  </si>
  <si>
    <t>Proprietary Disclosure</t>
  </si>
  <si>
    <t>Approach to stakeholder engagement</t>
  </si>
  <si>
    <t>Government relations and advocacy</t>
  </si>
  <si>
    <t>CORPORATE GOVERNANCE</t>
  </si>
  <si>
    <t>Corporate structure</t>
  </si>
  <si>
    <t>Ethics, integrity and compliance</t>
  </si>
  <si>
    <t>Regulations, risk management and opportunities</t>
  </si>
  <si>
    <t>Compensation policies and processes</t>
  </si>
  <si>
    <t>FINANCIAL CAPITAL</t>
  </si>
  <si>
    <t>Economic and financial performance</t>
  </si>
  <si>
    <t>NATURAL CAPITAL</t>
  </si>
  <si>
    <t>Responsible stewardship of natural resources</t>
  </si>
  <si>
    <t>Climate change and the energy transition</t>
  </si>
  <si>
    <t>Energy</t>
  </si>
  <si>
    <t>Biodiversity and ecosystems</t>
  </si>
  <si>
    <t>Water resources</t>
  </si>
  <si>
    <t>Air emissions</t>
  </si>
  <si>
    <t>Waste</t>
  </si>
  <si>
    <t>HUMAN CAPITAL</t>
  </si>
  <si>
    <t>Diversity and inclusion</t>
  </si>
  <si>
    <t>Attraction, development and retention</t>
  </si>
  <si>
    <t>Health, safety and well-being</t>
  </si>
  <si>
    <t>People management</t>
  </si>
  <si>
    <t>Pay and benefits</t>
  </si>
  <si>
    <t>SOCIAL AND RELATIONSHIP CAPITAL</t>
  </si>
  <si>
    <t>Socio-economic impact and community development</t>
  </si>
  <si>
    <t>Supply chain management</t>
  </si>
  <si>
    <t>Emergency response management</t>
  </si>
  <si>
    <t>INTELLECTUAL CAPITAL</t>
  </si>
  <si>
    <t>Innovations and new opportunities</t>
  </si>
  <si>
    <t xml:space="preserve">MANUFATURED CAPITAL </t>
  </si>
  <si>
    <t>Assets and performance</t>
  </si>
  <si>
    <t>PROPRIETARY DISCLOSURES</t>
  </si>
  <si>
    <t>Socio-environmental contributions</t>
  </si>
  <si>
    <t>Taxes and government interests or holdings</t>
  </si>
  <si>
    <t>Environmental compensation</t>
  </si>
  <si>
    <t>Spending on local suppliers</t>
  </si>
  <si>
    <t>Environmental terms and conditions</t>
  </si>
  <si>
    <t>Donations (infrastructure and public equipment)</t>
  </si>
  <si>
    <t>Payments to landowners</t>
  </si>
  <si>
    <t>Social projects (company funds)</t>
  </si>
  <si>
    <t>Land and regulatory</t>
  </si>
  <si>
    <t>R&amp;D and regulatory</t>
  </si>
  <si>
    <t>Regulatory</t>
  </si>
  <si>
    <t>Tax</t>
  </si>
  <si>
    <t>Government Relations and Advocacy</t>
  </si>
  <si>
    <t>Stakeholder engagement and management concerns related to tax</t>
  </si>
  <si>
    <t>Membership of associations</t>
  </si>
  <si>
    <t>Governance structure and composition</t>
  </si>
  <si>
    <t>Nominating and selecting the highest governance body</t>
  </si>
  <si>
    <t>Role of the highest governance body in overseeing the management of impacts</t>
  </si>
  <si>
    <t>Delegation of responsibility for managing impacts</t>
  </si>
  <si>
    <t>Conflicts of interest</t>
  </si>
  <si>
    <t>Communicating critical concerns</t>
  </si>
  <si>
    <t>Collective knowledge of the highest governance body</t>
  </si>
  <si>
    <t>Evaluation of the performance of the highest governance body</t>
  </si>
  <si>
    <t>Disclose the metrics used by the organization to assess climate-related risks and opportunities in line with its strategy and risk management process.</t>
  </si>
  <si>
    <t>Mechanisms for seeking advice and raising concerns</t>
  </si>
  <si>
    <t>Operations assessed for risks related to corruption</t>
  </si>
  <si>
    <t>Communication and training about anti-corruption policies and procedures</t>
  </si>
  <si>
    <t>Description of the management system for prevention of corruption and bribery throughout the value chain</t>
  </si>
  <si>
    <t>Financial implications and other risks and opportunities due to climate change</t>
  </si>
  <si>
    <t>Discussion of corporate positions related to government regulations and/or policy proposals that address environmental and social factors affecting the industry</t>
  </si>
  <si>
    <t>Approach to tax</t>
  </si>
  <si>
    <t>Tax governance, control and risk management</t>
  </si>
  <si>
    <t>Description of management systems used to identify and mitigate catastrophic and tail risks</t>
  </si>
  <si>
    <t>Remuneration policies</t>
  </si>
  <si>
    <t>Process for determining compensation</t>
  </si>
  <si>
    <t>Annual total compensation ratio</t>
  </si>
  <si>
    <t>Policy commitments</t>
  </si>
  <si>
    <t>Embedding policy commitments</t>
  </si>
  <si>
    <t>Direct economic value generated and distributed</t>
  </si>
  <si>
    <t>Financial assistance received from government</t>
  </si>
  <si>
    <t>Country-by-country reporting</t>
  </si>
  <si>
    <t>Total investments in renewable energy</t>
  </si>
  <si>
    <t>Processes to remediate negative impacts</t>
  </si>
  <si>
    <t>Climate strategy</t>
  </si>
  <si>
    <t>Direct (Scope 1) GHG emissions</t>
  </si>
  <si>
    <t>Energy indirect (Scope 2) GHG emissions</t>
  </si>
  <si>
    <t>Other indirect (Scope 3) GHG emissions</t>
  </si>
  <si>
    <t>GHG emissions intensity</t>
  </si>
  <si>
    <t>Reduction of GHG emissions</t>
  </si>
  <si>
    <t>Describe the organization’s approach to public policy development and lobbying on climate change</t>
  </si>
  <si>
    <t>Gross global scope 1 emissions, percentage covered under emissions-limiting regulations</t>
  </si>
  <si>
    <t>Greenhouse gas (GHG) emissions associated with power deliveries</t>
  </si>
  <si>
    <t>Description of long-term and short-term strategy or plan to manage Scope 1 emissions, emission-reduction targets, and an analysis of performance against those targets</t>
  </si>
  <si>
    <t>Disclose Scope 1, Scope 2, and, if appropriate, Scope 3 greenhouse gas (GHG) emissions, and the related risks.</t>
  </si>
  <si>
    <t>Describe the targets used by the organization to manage climate-related risks and opportunities and performance against targets.</t>
  </si>
  <si>
    <t>Domestic energy security</t>
  </si>
  <si>
    <t>Energy consumption within the organization</t>
  </si>
  <si>
    <t>Energy consumption outside of the organization</t>
  </si>
  <si>
    <t>Energy intensity</t>
  </si>
  <si>
    <t>Biodiversity, ecosystems and water resources</t>
  </si>
  <si>
    <t>Policies to halt and reverse biodiversity loss</t>
  </si>
  <si>
    <t>Management of biodiversity impacts</t>
  </si>
  <si>
    <t>Identification of biodiversity impacts</t>
  </si>
  <si>
    <t>Description of environmental management policies and practices for active sites</t>
  </si>
  <si>
    <t>Interactions with water as a shared resource</t>
  </si>
  <si>
    <t>Management of water discharge related impacts</t>
  </si>
  <si>
    <t>Water withdrawal</t>
  </si>
  <si>
    <t>Water discharge</t>
  </si>
  <si>
    <t>Water consumption</t>
  </si>
  <si>
    <t>(1) Total water withdrawn and (2) total water consumed, percentage of each in regions with High or Extremely High Baseline Water Stress</t>
  </si>
  <si>
    <t>Description of water management risks and discussion of strategies and practices to mitigate those risks</t>
  </si>
  <si>
    <t>NOX, SOX, and other significant air emissions</t>
  </si>
  <si>
    <r>
      <t>Air emissions for the following pollutants: (1) NOx (excluding N</t>
    </r>
    <r>
      <rPr>
        <vertAlign val="subscript"/>
        <sz val="16"/>
        <color rgb="FF000000"/>
        <rFont val="Aptos Narrow"/>
        <family val="2"/>
        <scheme val="minor"/>
      </rPr>
      <t>2</t>
    </r>
    <r>
      <rPr>
        <sz val="16"/>
        <color rgb="FF000000"/>
        <rFont val="Aptos Narrow"/>
        <family val="2"/>
        <scheme val="minor"/>
      </rPr>
      <t>O), (2) SOx, (3) particulate matter (MP10), (4) lead (Pb), and (5) mercury (Hg); percentage of each in or near densely populated areas.</t>
    </r>
  </si>
  <si>
    <r>
      <t>Air emissions for the following pollutants: (1) NO</t>
    </r>
    <r>
      <rPr>
        <vertAlign val="subscript"/>
        <sz val="16"/>
        <color rgb="FF000000"/>
        <rFont val="Aptos Narrow"/>
        <family val="2"/>
        <scheme val="minor"/>
      </rPr>
      <t>x</t>
    </r>
    <r>
      <rPr>
        <sz val="16"/>
        <color rgb="FF000000"/>
        <rFont val="Aptos Narrow"/>
        <family val="2"/>
        <scheme val="minor"/>
      </rPr>
      <t xml:space="preserve"> (excluding N</t>
    </r>
    <r>
      <rPr>
        <vertAlign val="subscript"/>
        <sz val="16"/>
        <color rgb="FF000000"/>
        <rFont val="Aptos Narrow"/>
        <family val="2"/>
        <scheme val="minor"/>
      </rPr>
      <t>2</t>
    </r>
    <r>
      <rPr>
        <sz val="16"/>
        <color rgb="FF000000"/>
        <rFont val="Aptos Narrow"/>
        <family val="2"/>
        <scheme val="minor"/>
      </rPr>
      <t>O), (2) SO</t>
    </r>
    <r>
      <rPr>
        <vertAlign val="subscript"/>
        <sz val="16"/>
        <color rgb="FF000000"/>
        <rFont val="Aptos Narrow"/>
        <family val="2"/>
        <scheme val="minor"/>
      </rPr>
      <t>x</t>
    </r>
    <r>
      <rPr>
        <sz val="16"/>
        <color rgb="FF000000"/>
        <rFont val="Aptos Narrow"/>
        <family val="2"/>
        <scheme val="minor"/>
      </rPr>
      <t>, (3) volatile organic compounds (VOCs), and (4) particulate matter (PM</t>
    </r>
    <r>
      <rPr>
        <vertAlign val="subscript"/>
        <sz val="16"/>
        <color rgb="FF000000"/>
        <rFont val="Aptos Narrow"/>
        <family val="2"/>
        <scheme val="minor"/>
      </rPr>
      <t>10</t>
    </r>
    <r>
      <rPr>
        <sz val="16"/>
        <color rgb="FF000000"/>
        <rFont val="Aptos Narrow"/>
        <family val="2"/>
        <scheme val="minor"/>
      </rPr>
      <t>).</t>
    </r>
  </si>
  <si>
    <t>Waste generation and significant waste-related impacts</t>
  </si>
  <si>
    <t>Management of significant waste-related impacts</t>
  </si>
  <si>
    <t>Waste generated</t>
  </si>
  <si>
    <t>Waste diverted from disposal</t>
  </si>
  <si>
    <t>Waste directed to disposal</t>
  </si>
  <si>
    <t>Amount of coal combustion residuals (CCR) generated, percentage recycled</t>
  </si>
  <si>
    <t>Attracting, developing and retaining employees</t>
  </si>
  <si>
    <t>Average hours of training per year per employee</t>
  </si>
  <si>
    <t>Programs for upgrading employee skills and transition assistance programs</t>
  </si>
  <si>
    <t>Diversity of governance bodies and employees</t>
  </si>
  <si>
    <t>Ratio of basic salary and compensation of women to men</t>
  </si>
  <si>
    <t>Employee health, safety and well-being</t>
  </si>
  <si>
    <t>Parental leave</t>
  </si>
  <si>
    <t>Minimum notice periods regarding operational changes</t>
  </si>
  <si>
    <t>Occupational health and safety management system</t>
  </si>
  <si>
    <t>Hazard identification, risk assessment, and incident investigation</t>
  </si>
  <si>
    <t>Occupational health services</t>
  </si>
  <si>
    <t>Worker participation, consultation and communication on occupational health and safety</t>
  </si>
  <si>
    <t>Promotion of worker health</t>
  </si>
  <si>
    <t>Worker training on occupational health and safety</t>
  </si>
  <si>
    <t>Prevention and mitigation of occupational health and safety impacts directly linked by business relationships</t>
  </si>
  <si>
    <t>Workers covered by an occupational health and safety management system</t>
  </si>
  <si>
    <t>Work-related injuries</t>
  </si>
  <si>
    <t>Work-related ill health</t>
  </si>
  <si>
    <t>Policies and requirements regarding health and safety of employees and employees of contractors and subcontractors</t>
  </si>
  <si>
    <t>Total recordable injury rate (TRIR), fatality rate, near miss frequency rate (NMFR) and average hours of health, safety, and emergency response training for full-time employees and contractors.</t>
  </si>
  <si>
    <t>(1) Total recordable injury rate (TRIR), (2) Fatality rate, and (3) Near miss frequency rate (NMFR)</t>
  </si>
  <si>
    <t>Total recordable incident rate (TRIR), fatality rate and near miss frequency rate (NMFR) for direct employees and contractors.</t>
  </si>
  <si>
    <t>Employees</t>
  </si>
  <si>
    <t>Workers who are not employees</t>
  </si>
  <si>
    <t>Proportion of senior management hired from the local community</t>
  </si>
  <si>
    <t>New employee hires and employee turnover</t>
  </si>
  <si>
    <t>Programs and processes to ensure the availability of a skilled workforce</t>
  </si>
  <si>
    <t>Benefits provided to full-time employees that are not provided to temporary or part-time employees</t>
  </si>
  <si>
    <t>Ratio of standard entry level wage by gender compared to local minimum wage</t>
  </si>
  <si>
    <t>Human rights and community development</t>
  </si>
  <si>
    <t>Significant indirect economic impacts</t>
  </si>
  <si>
    <t>Incidents of violations involving rights of indigenous peoples</t>
  </si>
  <si>
    <t>Operations with local community engagement, impact assessments and development programs</t>
  </si>
  <si>
    <t>Operations with significant actual or potential negative impacts on local communities</t>
  </si>
  <si>
    <t>Approach to managing the impacts of displacement</t>
  </si>
  <si>
    <t>Report the total monetary value of financial provisions for closure and rehabilitation made by the organization, including post-closure monitoring and aftercare for operational sites</t>
  </si>
  <si>
    <t>Report the number and type of complaints from local communities identified</t>
  </si>
  <si>
    <t>Discussion of process to manage risks and opportunities associated with community rights and interests</t>
  </si>
  <si>
    <t>Supply Chain Management</t>
  </si>
  <si>
    <t>Proportion of spending on locally-based suppliers</t>
  </si>
  <si>
    <t>Negative environmental impacts in the supply chain and actions taken</t>
  </si>
  <si>
    <t>Operations and suppliers at significant risk for incidents of child labor</t>
  </si>
  <si>
    <t>Operations and suppliers at significant risk for incidents of forced or compulsory labor</t>
  </si>
  <si>
    <t>New suppliers that were screened using social criteria</t>
  </si>
  <si>
    <t>Emergency Preparedness</t>
  </si>
  <si>
    <t>Report the total number of Tier 1 and Tier 2 process safety events, and a breakdown of this total by business activity (e.g., exploration, development, production, closure and rehabilitation, refining, processing, transportation, storage)</t>
  </si>
  <si>
    <t>Report the number of process safety incidents during the reporting period and describe their impacts</t>
  </si>
  <si>
    <t>Innovation and Technology</t>
  </si>
  <si>
    <t>Research and development activity and expenditure aimed at providing reliable electricity and promoting sustainable development</t>
  </si>
  <si>
    <t>Management approach to ensure short and long-term electricity availability and reliability</t>
  </si>
  <si>
    <t>Average generation efficiency of thermal plants by energy source and by regulatory regime</t>
  </si>
  <si>
    <t>Decommissioned structures left on site</t>
  </si>
  <si>
    <t>Closure and rehabilitation</t>
  </si>
  <si>
    <t>Sensitivity of hydrocarbon reserve levels to future price projections in scenarios that consider a price on carbon emissions</t>
  </si>
  <si>
    <t>Installed capacity, broken down by primary energy source and by regulatory regime</t>
  </si>
  <si>
    <t>Net energy output broken down by primary energy source and by regulatory regime</t>
  </si>
  <si>
    <t>Integrated Report Chapter</t>
  </si>
  <si>
    <t>Location (tab)</t>
  </si>
  <si>
    <t>Indicator</t>
  </si>
  <si>
    <t>Indicator Title</t>
  </si>
  <si>
    <t xml:space="preserve">The Integrated Report includes the following entities: SPE Futura 1 Geração e Comercialização de Energia Solar S.A., SPE Futura 3 Geração e Comercialização de Energia Solar S.A., SPE Futura 6 Geração e Comercialização de Energia Solar S.A., Amapari Energia S.A., Eneva Participações S.A., Sul Geração de Energia, Seival Geração de Energia, Termopantanal Participação, Termopantanal Ltda., Central Eólica Asa Branca, Central Eólica Santo Expe, Central Eólica São Francisco, Central Eólica Santa Luzi, Central Eólica Morada Nov, Central Eólica Pedra Verm I, Central Eólica Pedra Verm II, Central Eólica Milagres L, Central Eólica Algaro­ba L, Central Eólica Boa Vista I, Central Eólica Boa Vista II, Central Eólica Boa Vista III, Central Eólica Bonsucceso I, Central Eólica Bonsucceso II, Central Eólica Ouro Negro, Central Eólica Pau Branco, Central Eólica Pau D’Arco, Central Eólica Pedra Bran, Central Eólica Pedra Rosa, Central Eólica Santa Benv I, Central Eólica Santa Benv II, Central Eólica Ubaeira I, Central Eólica Ubaeira II, Jandaíra Ventos S.A., Jandaíra II Ventos S.A.
These are the same entities included in our financial reporting. The consolidated financial statements have been prepared in accordance with accounting practices adopted in Brazil, the regulations of the Brazilian Accounting Pronouncements Committee (CPC), as approved by the Brazilian Securities Commission (CVM) and the International Financial Reporting Standards - IFRS issued by the International Accounting Standards Board - IASB. </t>
  </si>
  <si>
    <t xml:space="preserve">The Integrated Report was released in June 2025 and covers the period from January 01, 2024, to December 31, 2024. The annual report is published on the same schedule as our financial disclosures. </t>
  </si>
  <si>
    <t xml:space="preserve">The preparation of the Integrated Report involved the participation of the Executive Board and the Board of Directors through individual interviews to ascertain the main events of 2024, along with the review and approval of the content. The process involved multiple Company functions, covering planning, data collection, and disclosure, ensuring the accuracy and integrity of the information.
The Board of Directors played an active role in reviewing the materiality matrix and discussing priority topics related to sustainability. The Board also contributed through an interview with its Chair, providing input for the preparation of the Management Message, signed jointly with the Chief Executive Officer (CEO). </t>
  </si>
  <si>
    <t xml:space="preserve">At the end of 2022, Eneva conducted a materiality assessment, applying the concept of double materiality, which considers the Company’s impacts both on its financial performance, social and environmental issues, and stakeholder perceptions. This process is revisited annually during strategic planning, incorporating new relevant topics and is included in the independent assurance of the Integrated Report. Led by an independent firm, the study engaged over 500 internal and external stakeholders, including the Board of Directors, Executive Board, managers, specialists, employees, community leaders, clients, regulatory bodies, investors, shareholders, suppliers, and service providers, using individual interviews, group discussions, and online surveys.
A five-step process identified our material topics. The Definition phase established the purpose, scope, and tools of the study. The Identification phase then mapped priority stakeholders and refined the list of relevant topics based on internal documents and external references such as GRI, SASB, CDP, the UN SDGs, TCFD, DJSI, and ISE B3. The Prioritization phase analyzed socio-environmental and financial impacts from the perspective of executives, sector specialists, investors, and shareholders. The Analysis phase consolidated the results and produced the materiality matrix, integrating the topics into the corporate strategy. Lastly, the Validation phase approved the material topics with the Executive Board, Chief Executive Officer, and Board of Directors.
In 2023, Eneva structured its materiality into strategic material topics and relevant topics for management and transparency. The strategic topics are highly prioritized by stakeholders and are factored into the Company’s corporate challenges, with specific metrics and targets. Meanwhile, the topics relevant for management and transparency hold moderate importance and require continuous monitoring. The definition of these topics used both quantitative and qualitative research, organizing them into two matrices: socio-environmental impact and financial impact, reflecting the intersection between business growth and impact management. This review considered Eneva’s expansion and changes in its business model, with socio-environmental impact assessed by power sector specialists and financial analysis conducted by the Board of Directors, Executive Board, and investors. 
Stakeholder perceptions were gathered through input from employees, community leaders, clients, associations, regulatory bodies, suppliers, and government representatives. Documents considered included socio-environmental impact studies, the strategic plan through 2030, environmental, social, and corporate governance (ESG) commitments, internal policies, organizational climate surveys, and third-party assessments. The Company will review its double materiality in 2025 to meet the requirements of International Financial Reporting Standards (IFRS) S1 and S2, as well as to maintain compliance with GRI and SASB standards. The acquisition of new assets and the geographic expansion of operations further reinforce the need to update Eneva’s materiality assessment. </t>
  </si>
  <si>
    <t>For the Integrated Report, Eneva maintains the material topics established in 2022, following the double materiality methodology. The Company’s material topics are: climate strategy; responsible natural resource management; ethics, integrity and compliance; domestic energy security; biodiversity, ecosystems and water resources; innovation and technology; employee health, well-being and safety; government relations and advocacy; attracting, developing and retaining employees; supply chain management; human rights and community development; and emergency response management.</t>
  </si>
  <si>
    <t>For the Integrated Report, Eneva maintains the material topics established in 2022, following the double materiality methodology. The Company’s material topics are: 
 - climate strategy; 
 - responsible natural resource management; 
 - ethics, integrity and compliance; 
 - domestic energy security; 
 - biodiversity, ecosystems and water resources; 
 - innovation and technology; 
 - employee health, well-being and safety; 
 - government relations and advocacy; 
 - attracting, developing and retaining employees; 
 - supply chain management; 
 - human rights and community development; and 
 - emergency response management.</t>
  </si>
  <si>
    <t xml:space="preserve">Eneva produces energy for the Brazilian power system. Its operating thermal power generation assets are located in the states of Maranhão (Parnaíba Complex and Itaqui), Ceará (Pecém II and UTE Fortaleza), Sergipe (Sergipe Hub), and Roraima (Jaguatirica II). The other assets—currently under development—are located in Amazonas (Azulão Complex, with the Azulão 950 project) and Maranhão (Parnaíba VI TPP and the natural gas liquefaction plants). In renewables, Eneva has begun commercial operations at the Futura I Solar Cluster in Juazeiro, Bahia – one of the largest photovoltaic farms in the Americas. Eneva is in constant expansion. In 2022, it acquired three major new operations (Centrais Elétricas de Sergipe – Celse, UTE Fortaleza, and Focus Energia). In 2024, it achieved significant growth through the acquisition of thermal power plants from BTG Pactual.  In Maranhão, we acquired Geradora de Energia do Maranhão (Gera Maranhão), a thermal generation cluster located in Miranda do Norte, 120 km from São Luís. It comprises two twin plants—Geramar I and Geramar II—with a combined capacity of 332 MW. Three thermal power plants were acquired in Espírito Santo state: Linhares, Tevisa and Povoação. With this transaction, the Company became the largest thermal power generator in the country. </t>
  </si>
  <si>
    <t>Stakeholder engagement approach covers community leaders, residents in the Direct Influence Area and Indirect Influence Area, municipal and state schools, the general population, municipal health clinics, child protection councils, community associations, non-governmental organizations (NGOs), and municipal departments. These groups are identified through stakeholder mapping, meetings, home visits, social projects, institutional interactions, telephone contacts, service via the 0800 hotline, event announcements, and communication through social media.
The purpose of this engagement is to build long-term trust, strengthen relationships, improve risk management, enhance decision-making, and identify the expectations and needs of each stakeholder group. The Company aims to ensure meaningful engagement through meetings, home visits, phone contacts, impact assessments, and monitoring the influence of stakeholders on the Company’s reputation. In addition to the groups mentioned, Eneva maintains relationships with municipal, state, and federal executives, large companies, the federal, state, and municipal legislatures, and federal and state regulatory agencies. On the regulatory front, the Company engages directly and through representative associations with the Brazilian Electricity Regulatory Agency (Aneel), the National Agency of Petroleum, Natural Gas, and Biofuels (ANP), the Energy Research Office (EPE), the National Grid Operator (ONS), and other institutions. At the state level, there is interaction with piped gas distributors and companies in the oil, gas, and energy value chain. Stakeholder interactions are conducted by the Social Responsibility and Institutional departments.
Regulatory engagement aims to promote technical and transparent dialogue with public authorities, reinforce the Company’s social license to operate, highlight its contributions to local communities, and identify and mitigate potential negative impacts. This engagement takes place through regular meetings, institutional visits, participation in events, and ongoing consultations. The Company also participates in institutional spaces such as public consultations and hearings, sector events, and working groups, with the goal of enhancing technical knowledge and contributing to industry development. Eneva is active in the Working Groups and Thematic Chambers of the Brazilian Business Council for Sustainable Development (CEBDS), covering topics such as climate, energy, sustainable finance, biodiversity, and biotechnology, and the UN Global Compact Action Platforms on anti-corruption, human rights, and climate.
In 2024, Eneva contributed to the development of the Roadmap for Investment Opportunities in Natural Climate Solutions in the Amazon, created by CEBDS in partnership with companies affiliated with the Amazon Thematic Chamber. The document is available at: 
Link: https://cebds.org/publicacoes/roadmap-de-oportunidades-de-investimento-em-solucoes-climaticas-na-amazonia/</t>
  </si>
  <si>
    <t>Eneva keeps its strategy aligned with the mission of “offering the best energy solutions for a responsible and secure energy transition” and the vision of “creating value to become one of the five largest energy companies in Brazil”. The Company's strategic challenges include:  consolidating its expansion in Amazonas, increasing reserves in Parnaíba, developing gas hubs connected to the network, expanding off-grid gas solutions, capturing opportunities in new energy sources, and optimizing its capital structure.
Eneva’s 2030 strategy remains anchored in five value drivers: energy for the grid, integrated energy solutions, disciplined capital allocation, gas monetization, and access to gas reserves. Our organizational culture is supported by key behaviors: valuing health, safety, and the environment; responsible risk-taking; mutual trust; pursuit of high performance; and recognition of achievements. 
Eneva’s Strategic Plan is reviewed annually and approved by the Board of Directors. The Company constantly monitors the market and economic environment to anticipate impacts and adapt its strategy as needed. Stakeholder engagement is an essential part of this process, ensuring that strategic decisions are based on a broad view of the sector’s challenges and opportunities.</t>
  </si>
  <si>
    <t>Proprietary Disclosure - Strategic Planning</t>
  </si>
  <si>
    <t>Eneva’s presence in ten Brazilian states reflects the Company’s ongoing efforts to build a strong institutional relationship with public entities, in line with the highly regulated nature of its activities. The Company’s approach aims to contribute technically and transparently to improving the regulatory framework and strengthening legal predictability, with a focus on secure, competitive, and sustainable energy solutions. 
The government relations strategy is integrated with reputation management and risk mitigation, promoting qualified dialogue with regulatory agencies, representatives of the Executive and Legislative branches, and sector associations. Participation in public consultations, technical forums, and specialized associations bolsters the Company’s position as a key technical voice in shaping public policy and guidelines for the energy sector.
In 2024, Eneva contributed to advancing structural issues such as the creation of a flexible operation mechanism for thermal power plants, enabling optimized dispatch during peak demand periods and reducing costs to the National Interconnected Grid. Inroads were also made in the penalty dosimetry framework, ensuring better alignment with market logic. 
From a tax perspective, the Company secured approximately R$ 200 million in incentives through the Special Infrastructure Development Incentive Arrangement (Reidi), applied to strategic projects such as the liquefaction plant at the Parnaíba Cluster and the expansion of the Azulão field. It also received a R$ 78 million refund in financial sureties linked to investment commitments, as a result of timely compliance with regulatory obligations.
Another major milestone was the integration of Brazil’s largest LNG terminal, located in Sergipe, into the national gas transmission grid, enabling the injection of up to 14 million m³/day into the system. This development supports supply security and strengthens the country's gas infrastructure.
The Company reaffirms its commitment to legality, transparency, and continuous institutional dialogue, contributing constructively to building a balanced regulatory environment that supports local development and the long-term sustainability of its business.</t>
  </si>
  <si>
    <t>The Company’s tax management is guided by principles of transparency, dialogue, and mutual respect. Its relationship with tax authorities adheres to the principle of hierarchical correspondence, allowing for interactions at technical, institutional and political levels, always with the aim of ensuring compliance with tax legislation and governance in the use of tax incentives. The Company monitors federal and state legislative matters, including tax-related proposals. Internally, Eneva uses a risk matrix to assess the potential impacts of regulatory changes and to define mitigation measures. It also collaborates with public authorities to provide technical input—based on best practices—for the development of tax regulations related to new business models or operations not yet covered by existing regulation.</t>
  </si>
  <si>
    <t>Eneva participates in the following trade associations and sector organizations:
•	Instituto Acende Brasil (ACENDE), 
•	Brazilian Sustainable Carbon Association (ABCS), 
•	Brazilian Wind Power Association (ABEEÓLICA), 
•	Brazilian Association of Independent Oil and Gas Producers (ABPIP), 
•	Brazilian Wholesale Electricity Association (ABRACEEL), 
•	Brazilian Association of Thermal Power Generation Companies (ABRAGET), 
•	Brazilian Association for Photovoltaic Solar Power (ABSOLAR), 
•	Brazilian Foreign Trade Association (AEB), 
•	CCS Brasil (Carbon Capture), 
•	Brazilian Business Council for Sustainable Development  (CEBDS), 
•	Brazilian Center for International Relations (CEBRI), 
•	Center for Strategies in Natural Resources and Energy (CERNE), 
•	Movimento Brasil Competitivo (MBC) and Instituto Pensar Energia (IPE).
Eneva is also a member of Maranhão State Industry Federation (FIEMA), contributing to the Maranhão Supplier Development Program (PDF-FIEMA).</t>
  </si>
  <si>
    <t>Eneva’s governance structure follows the guidelines of B3’s Novo Mercado, a listing segment that adopts the highest standards of corporate governance, and is based on the principles of transparency, fairness, corporate responsibility, and ethics, in line with the recommendations of the Brazilian Institute of Corporate Governance. The Company adopts structured standards and processes to guide its relationships with clients, shareholders, employees, suppliers, service providers, public entities, and other stakeholders.
The Board of Directors is the ultimate governance body and is responsible for steering, controlling and overseeing the Eneva's business and performance. Its members are elected or dismissed by the General Shareholders’ Meeting, in accordance with the requirements of Law No. 6.404/76, the Novo Mercado Rules of B3, and the guidelines of the Brazilian Securities Commission (CVM). The Board is currently composed of seven independent members, with no executive roles in the Company, holding a renewable unified two-year term.
The Board of Directors can create specialized committees to give advice on economic, environmental and social topics. These committees have no decision-making power and operate alongside the Board, either on a permanent or temporary basis. Eneva currently has the following committees:
• Statutory Audit Committee – oversees financial governance and ensures the integrity of accounting and regulatory compliance information.
• Finance Committee – supports decision-making on financial operations and related strategies.
• People Committee – addresses corporate topics such as compensation, benefits, goal-setting, retention, succession, and professional development.
• Works Monitoring Committee – monitors capital projects, the physical and financial execution of works, and related legal contingencies.
All members of the Board of Directors have signed a declaration of independence, as required by the Novo Mercado Rules. The Board is composed exclusively of male members, with no underrepresented social groups. The directors serve on the Board’s advisory committees, as listed below:
• Henri Philipe Reichstul – Coordinator of the People Committee.
• Marcelo Pereira Lopes de Medeiros - Member of the People Committee.
• Renato Antonio Secondo Mazzola – Member of the People and Finances Committee.
• Felipe Gottlieb – Member of the Audit and Finances Committees.
• Guilherme Bottura – Coordinator of the Finances Committee.
• Barne Seccarelli Laureano – Coordinator of the Works Follow-up Committee.
• José Afonso Alves Castanheira – Member of the Works Follow-up Committee.</t>
  </si>
  <si>
    <t xml:space="preserve">Board of Directors’ members can be nominated by either management or any Company shareholder, and are elected or dismissed by the General Shareholders Meeting. The Board of Directors appoints its Chair and Vice Chair, and the members of the Advisory Committees, which are composed primarily of Board members and, when relevant, external invited specialists. 
The members of the Board of Directors, Advisory Committees, and Statutory Officers are nominated based on qualifications and technical experience, legal and reputational considerations, and in accordance with the Nomination Policy. This policy is grounded in the corporate governance guidelines of the Bylaws, the Rules of Procedure of the Board of Directors, Brazilian Corporation Law (Law 6.404/76), and B3’s Novo Mercado Rules. Candidates for Advisory Committees and Statutory Officer positions must be evaluated by the People Committee before approval by the Board of Directors.
Nominations for the composition of the Board of Directors must follow the procedure outlined in the Nomination Policy for Members of the Board of Directors, Advisory Committees, and Statutory Officers. Only eligible candidates may be nominated, taking into account diversity in expertise, experience, behaviors, cultural aspects, gender, age group, academic background, and availability of time to perform the role. For reelection, considerations include the member’s performance during the term, their experience, attendance at meetings in the previous term, and an evaluation of whether replacement or renewal would bring greater benefit compared to their ongoing presence. </t>
  </si>
  <si>
    <t>The Board of Directors is responsible for approving Eneva’s Mission, Vision, Core Behaviors, and policies. In 2024, these elements were revised, including the incorporation of the Company’s commitment to health, safety, and the environment into its core behaviors. Additionally, the strategic “zero accidents” initiative was introduced across the Company, reinforcing safety as a top priority. The actions set under this initiative were closely monitored by both the Executive Board and the Board of Directors.
Senior management oversees health, safety, and environmental (HSE) impacts through monthly meetings, where key indicators and the work plan of the Health, Safety, and Environment (HSE) department are reviewed. During these meetings, strategic decisions are approved to align HSE issues with the business strategy and promote continuous improvement of the management system. The main topics discussed in these meetings are reported monthly to the Board of Directors by the HSE officer. Additionally, Critical Review Meetings on HSE are held by operational officers together with plant teams, where achieved results and targets, ongoing action plans, and general needs are evaluated.
The role of senior management is to guide and direct the strategies approved by the Board of Directors to reduce the Company’s impacts on health, safety, and the environment, aiming to embed Eneva’s culture on these issues among all employees.</t>
  </si>
  <si>
    <t>The Board of Directors is responsible for approving all Company policies, defining the strategy and action guidelines for economic, environmental, and social matters. The Executive Board conducts operations in line with these guidelines and refers the most relevant topics to the Board for monitoring and resolution whenever necessary. Eneva has an Environmental, Social, and Governance (ESG) and Strategy department, led by the officer responsible for managing sustainability-related impacts. Our ESG department periodically presents to the Board of Directors disclosures, actions and the management of sustainability impacts.</t>
  </si>
  <si>
    <t>Potential conflicts of interest are monitored and assessed through an internal compliance system, which must be completed annually or updated at any time by all employees. The system addresses topics such as family relationships, politically exposed persons (PEPs), external activities and legal proceedings. Our Code of Conduct addresses the topics and internal regulations state that all employees must report potential conflicts of interest situations to Compliance. 
Under the Board of Directors’ rules of procedure, members with an actual or potential conflict of interest—or who are affiliated with a related party involved in the matter under review—must recuse themselves from discussion of the topic. The Company duly reports any conflicts of interest it identifies.</t>
  </si>
  <si>
    <t>Eneva’s Board of Directors is periodically informed by the Executive Board about key processes and risks. It also receives input from specific committees that report any identified critical concerns. In 2024, the total number of critical concerns reported to the Board of Directors was 66, distributed as follows: Finance (39), Projects (9), Health and Safety (7), Legal (4), ESG (3), Strategic (3), and Risk (1).</t>
  </si>
  <si>
    <t>The Board of Directors promotes discussions throughout the year on economic, environmental, and social topics relevant to the Company through strategic planning review sessions, meetings with external specialists on Environmental, Social, and Governance (ESG) issues and their implications for Eneva, as well as informational meetings to monitor Eneva’s activities in the areas of social responsibility, environment, and governance.</t>
  </si>
  <si>
    <t xml:space="preserve">The Board of Directors and the Executive Board are evaluated by an external consultancy firm, which among other parameters assesses the competence and capacity of these bodies to oversee and manage the Company’s impacts on the economy, the environment, and people. The assessment is independent and conducted once per term. </t>
  </si>
  <si>
    <t>Eneva assesses climate-related risks and opportunities through the continuous monitoring of greenhouse gas (GHG) emissions, with data analyzed monthly during Critical Review Meetings conducted by operations and reported quarterly to the Executive Board.
The metrics used include absolute emissions of carbon dioxide equivalent (CO₂e), carbon dioxide (CO₂), methane (CH₄), and nitrous oxide (N₂O), covering Scopes 1, 2, and 3, with a breakdown by operation and full consolidation for the company. These emissions account for activities such as power generation from natural gas, coal, fuel oil, and renewable sources, small-scale liquefied natural gas (SSLNG) production, energy commercialization, and oil and gas exploration and production (E&amp;P).
Eneva also monitors emission intensity per megawatt-hour generated (tCO₂e/MWh), segmented by generation source and consolidated for the asset portfolio, as well as emission intensity per barrel of oil equivalent (tCO₂e/boe) produced, reported both in aggregate and disaggregated by operations in the Parnaíba region (Maranhão) and Azulão (Amazonas).</t>
  </si>
  <si>
    <t>Eneva provides the Linha Segura Whistleblowing Channel, a service available 24 hours a day, 7 days a week, accessible by phone and online, ensuring the confidentiality and privacy of the whistleblower’s identity, whether the report is anonymous or identified. Our channel is managed by an independent firm, ensuring impartiality in handling reports.
The Company encourages employees, including contractors, to use the hotline to seek advice on the implementation of organizational policies and practices and to report concerns related to business conduct. In 2024, Eneva intensified the promotion of Linha Segura through communication campaigns to increase employee awareness and trust in the tool.
During the period, 61 reports were registered through the Whistleblowing Channel, distributed as follows: 3 under review, 1 deemed substantiated, 4 partially substantiated, 15 closed due to lack of information or deemed inapplicable to the hotline, and 38 considered unsubstantiated.
By category, the reports were classified as follows:
moral harassment (22), sexual harassment or misconduct (5), misconduct (10), supplier favoritism (4), theft or robbery (1), corruption or bribery (3), conflict of interest (4), and other (12). No incidents of discrimination were reported.</t>
  </si>
  <si>
    <t>Learn more at: https://eneva.com.br/a-eneva/governanca-e-compliance/</t>
  </si>
  <si>
    <t xml:space="preserve">At Eneva, the compliance strategy and practices embedded in all operations assure transparency and ethics in dealings with clients, shareholders, employees, suppliers, service providers and government entities. 
The Company is wholeheartedly committed to combating all forms of public and private corruption, fraud, bribery, favoritism, influence peddling, extortion, money laundering, and kickbacks in internal relationships, with suppliers, partners, or public officials.
Eneva incorporates its policy commitments for responsible business conduct across all activities and business relationships by devising, approving and monitoring its policies and standards. Each policy is designed and managed by the departments responsible for the respective subject, reviewed by the Executive Board and technical leadership, and approved by the Board of Directors. All policies are published on the Eneva Regulatory System (SEN), and employees are notified upon publication and required to acknowledge the document when applicable. The SEN serves as a platform that provides access to Policies, Guidelines, Manuals, Forms, Work Instructions, Control and Management Tools, among others, for all employees. The content of these documents is redoubled by leadership and communicated through training sessions, meetings, internal bulletins, the intranet, and lectures. 
The Company also makes its guiding documents for responsible conduct publicly available on its Investor Relations website, under the “Bylaws, Policies, and Regulations” section. 
The Company has structured its Integrity Program, coordinated by Compliance, with activities periodically reported to Legal, Governance, Compliance and Internal Controls, and presented to the Statutory Audit Committee, which in turn reports to the Board of Directors. 
Our Integrity Program consists of a set of actions aimed at cultivating and sustaining a culture of ethics and integrity at the Company, while preventing, detecting, and remedying acts that are inconsistent with the Code of Conduct, internal policies, and applicable laws. To that end, the Company relies on its Code of Conduct—the main regulatory document and guiding framework for conduct standards expected at Eneva. It is formally approved by the Board of Directors and must be accepted by all employees. In addition to the Code of Conduct, the Company enforces several other policies, including the Third-Party Code of Conduct, the Anti-Corruption Policy, the Antitrust Policy, the Human Rights Policy, and the Donations and Sponsorships Policy. Other internal guidelines also support the program, addressing topics such as conflicts of interest, third-party relations, gifts, presents and hospitality, dealings with public authorities, diversity, equal opportunity, and respect. 
Internal regulations state that all employees must report potential conflict of interest situations to Compliance. Under the Board of Directors’ rules of procedure, members with an actual or potential conflict of interest—or who are affiliated with a related party involved in the matter under review—must recuse themselves from discussion and decision-making on the topic. </t>
  </si>
  <si>
    <t>In 2024, 767 third-party due diligence assessments were conducted—including for suppliers, clients, and customs brokers—using the tools D-tracker (Deloitte) and Aliant (ICTS). We detected 55 significant risks associated with critical suppliers.</t>
  </si>
  <si>
    <t>Across all regions where it operates — Northeast, North, and Southeast — employees from various functional categories, including Administrative, Coordination, Executive, Specialist, Management, Operational, and Supervision, received training on anti-corruption, reinforcing the organization’s commitment to ethics and compliance at all levels.</t>
  </si>
  <si>
    <t>Northeast</t>
  </si>
  <si>
    <t>North</t>
  </si>
  <si>
    <t>Southeast</t>
  </si>
  <si>
    <t>Organizational Levels</t>
  </si>
  <si>
    <t>Management</t>
  </si>
  <si>
    <t>Middle Management</t>
  </si>
  <si>
    <t>Coordination</t>
  </si>
  <si>
    <t>Supervision</t>
  </si>
  <si>
    <t>Specialists</t>
  </si>
  <si>
    <t>Administrative</t>
  </si>
  <si>
    <t>Operational</t>
  </si>
  <si>
    <t>Total employees that have received training on anti-corruption, broken down by employee category and region in 2024</t>
  </si>
  <si>
    <t>Eneva conducts prior due diligence for third parties using background verification tools that identify the supplier’s origin and perform checks in public databases, restrictive lists, media, and corruption perception indices. At the start of the contracting process, anti-corruption clauses are included in contracts, providing for termination in case of noncompliance with applicable laws and requiring notification of any proceedings, lawsuits, or investigations. Compliance is responsible for the continuous monitoring of suppliers classified as higher corruption risks, ensuring that data and the integrity program are kept up to date. In 2024, training was provided to critical suppliers, defined based on integrity risks, covering topics related to corruption prevention and the expected conduct set by the Company. The Company also has a Third-Party Code of Conduct that lays down the principles to be observed by its entire value chain.</t>
  </si>
  <si>
    <t>Among the climate-related opportunities that could impact Eneva’s operations and growth strategy are the expansion of small-scale liquefied natural gas (Small Scale LNG – SSLNG) solutions and other initiatives to supply natural gas outside the pipeline network, aiming to replace more polluting fuels such as diesel and fuel oil. As part of this process, the Company invested approximately R$ 8 billion in projects, including the combined cycle completion of the Parnaíba V and VI plants, the integrated Azulão-Jaguatirica operation, the Parnaíba natural gas liquefaction plant, and the Futura I Solar Farm.
In December 2024, commercial operations began for the first liquefaction train at the Parnaíba Cluster, supplied by natural gas from the Parnaíba Basin. The second train began operating in early 2025, bringing total capacity to 600,000 cubic meters per day of liquefied natural gas (LNG). Additionally, Eneva conducted studies on the conversion of the coal-fired Itaqui and Pecém plants to natural gas, confirming the technical and economic feasibility of the change. However, this conversion resulted in a recognized reduction in the carrying value of assets by R$ 635 million.
The Company is also investing in research and development focused on decarbonization, including the feasibility of green hydrogen production for power generation in thermal plants, the study of corrosion-resistant materials for carbon storage wells, research on permanent CO₂ storage in underground reservoirs, and optimization of carbon capture at thermal power plants.
The financial impacts of these opportunities include the expansion of the natural gas market and the diversification of revenue sources. In 2024, Eneva signed a small-scale LNG supply contract with Companhia Pernambucana de Gás (Copergás), reinforcing the shift to a lower-carbon energy matrix and expanding natural gas monetization opportunities.
To monitor and manage climate risks and opportunities, Eneva continuously evaluates technological innovations, supports research and development projects, and enhances its financial and environmental reporting processes. The Company plans to align with IFRS S1 and S2 standards starting in 2026, increasing the consistency, comparability, and verifiability of financial information related to sustainability and climate factors. In 2025, the materiality matrix will be revised to update the strategic aspects from the 2022 version.</t>
  </si>
  <si>
    <t>Eneva conducts regular monitoring of legal (laws, decrees, and proposals) and regulatory (normative acts, board decisions, administrative processes, among others) measures, actively participating in public and private sectoral discussion spaces, such as public consultations, hearings, congresses, and industry events.
The energy sector is regulated by the National Agency of Petroleum, Natural Gas, and Biofuels (ANP), the National Electricity Regulatory Agency (ANEEL), and, to a lesser extent, the National Waterway Transport Agency (ANTAQ). The regulations issued by these agencies follow the guidelines of Brazilian environmental laws and aim to implement their determinations. Eneva’s position is to therefore comply with the regulations established by the competent authorities and to contribute to regulatory improvements that serve both the Company’s interests and the industry's development.
Authorization processes require the prior submission of environmental licenses and statements from competent bodies at all stages of the projects. Among the regulatory requirements are: (i) environmental assessments and joint statements from the Ministry of Mines and Energy and the Ministry of the Environment prior to tendering new hydrocarbon exploration and production areas by ANP; (ii) prior submission of the Preliminary Drilling License (LPPer) for well drilling; (iii) specific rules for commissioning and construction of facilities, regulated by ANP’s Operational Safety and Technology and Environment Agencies; and (iv) oversight of decommissioning activities and the recovery of degraded areas by the competent authority after the end of productive activities.
On the social front, regulations are established to mitigate sector externalities, such as the collection of government take (royalties, production sharing, special participation, and land retention), requirements for local investments, and rules for investments in Research, Development, and Innovation (R&amp;D&amp;I).
Eneva fully complies with current laws and regulations and contributes to improving the regulatory environment through institutional channels made available by the government, such as public consultations, public hearings, and calls for input. Its contributions are made transparently and with technical backing, both directly and through representative industry associations.</t>
  </si>
  <si>
    <t>Eneva and its subsidiaries guide their tax strategy by integrity and transparency in their relationships with public authorities, maintaining compliance with local and international tax regulations and using legally available tax benefits and incentives, according to the region and business involved. The Company's tax management principles and standards are part of the corporate governance policies approved by relevant committees and the Board of Directors.
Tax risk management is part of the integrated corporate risk management process. The Company seeks to identify, assess, and address risks related to regulatory compliance with the support of external and independent legal and tax specialists when necessary, aiming to reduce uncertainties and preserve business value.
The tax approach is tied to the Company’s strategy, forming one of the factors considered in commercial, operational, and investment decisions. Although it does not solely determine capital allocation, it is one of the elements evaluated in the decision-making process, aligning with the Company’s business strategy and sustainable development goals.</t>
  </si>
  <si>
    <t>Eneva’s tax governance and control structure defines responsibilities at the executive level, with the Governance and Compliance department responsible for ensuring adherence to the Company’s tax strategy. The tax approach is disseminated through the organization through internal policies and procedures that guide the conduct of those responsible for calculating and fulfilling tax obligations. Tax risks are identified, managed, and monitored through internal control mechanisms and compliance processes, which include analyzing risks related to current tax legislation and adopting measures to mitigate potential exposures. Compliance with the tax governance and control framework is assessed through the periodic monitoring of internal processes and the coordinated work between the Compliance, Internal Controls, and Audit departments.
Eneva provides mechanisms for reporting concerns about unethical or illegal conduct and the organization’s tax integrity through its whistleblowing channel, operated by an independent firm, available to both internal and external stakeholders, with continuous operation.
The assurance process for tax reports follows internal investigation protocols conducted by the responsible team, as provided for in the Consequence Management Policy. There was no mention, in 2024, of any specific report, statement, or external tax assurance opinion applicable to the information disclosed.</t>
  </si>
  <si>
    <t>Catastrophic and tail risks are incorporated into Eneva’s overall risk management process and are specifically addressed through a structured crisis management system. This system is governed by the Crisis Management Manual, which calls for regular drills involving the Crisis Committee and other key Company professionals to ensure response readiness in high-severity scenarios.
From an operational standpoint, all Eneva assets have dedicated risk studies, and the management of health, safety, and environmental risks is conducted in accordance with corporate procedure PR.CRP.HSE.010, which sets guidelines for the identification, analysis, and control of operational risks</t>
  </si>
  <si>
    <r>
      <t xml:space="preserve">Eneva adopts a compensation strategy aimed at attracting, recognizing, and retaining professionals aligned with the Company’s business guidelines, values and culture. The compensation policy covers fixed fees for the Board of Directors, Oversight Board, and Committees, alongside fixed and variable compensation for the Executive Board, including benefits and long-term incentives.
The compensation policies are structured to directly reflect the results achieved in economic-financial, operational, and environmental, social, and governance (ESG) aspects. The model encourages talent retention, commitment to short- and medium-term goals, and a merit-based, results-focused culture.
The equity-based compensation plans allow beneficiaries to become Eneva shareholders, thereby helping align interests and pursue the sustainable long-term appreciation of the business. The compensation policy applies to all employees, including board members, without distinction of gender or other social criteria.
</t>
    </r>
    <r>
      <rPr>
        <b/>
        <sz val="10"/>
        <color rgb="FF695E4A"/>
        <rFont val="Calibri "/>
      </rPr>
      <t>Compensation Structure</t>
    </r>
    <r>
      <rPr>
        <sz val="10"/>
        <color rgb="FF695E4A"/>
        <rFont val="Calibri "/>
      </rPr>
      <t xml:space="preserve">
Board of Directors: Fixed compensation consists of 12 annual installments, paid monthly, aligned with market practices. Members are reimbursed for travel and accommodation expenses related to their duties.
Oversight Board: When established, its members receive fixed compensation in 12 monthly installments, as set out in Article 162 (3) of Brazilian Corporation Law.
Committees: Exclusive Committee members receive fixed fees defined annually by the Board of Directors. Those who also hold seats on the Board are compensated solely for their role on the Board, with no cumulative payments.
</t>
    </r>
    <r>
      <rPr>
        <b/>
        <sz val="10"/>
        <color rgb="FF695E4A"/>
        <rFont val="Calibri "/>
      </rPr>
      <t xml:space="preserve">Executive Board
</t>
    </r>
    <r>
      <rPr>
        <sz val="10"/>
        <color rgb="FF695E4A"/>
        <rFont val="Calibri "/>
      </rPr>
      <t xml:space="preserve">
Fixed compensation: Aligned with market practices, paid in monthly installments.
Variable compensation: Based on corporate, individual, and departmental performance. Part of the amount is paid in the following financial year, and there may be a deferred portion over three- and/or five-year cycles.
Short-Term Incentive Program: Indexed to performance of annual targets.
Long-Term Bonus Program: Aims to align the interests of executives and shareholders, ensuring the continuous creation of value.
Benefits: The Executive Board receives a package that may include life insurance, medical and dental plans, private pension, parking, and meal/food allowances.
Other Incentives: The Company may grant a Hiring Bonus, conditional on the executive’s length of stay at the Company. Termination may trigger additional payments tied to non-compete clauses.
Retirement benefits: The Company offers a private pension plan with monthly contributions and a matching contribution from the Company equal to the percentage invested by the executive.</t>
    </r>
  </si>
  <si>
    <t>The compensation policies set pay based on the responsibilities and duties of each position, with the goal of offering competitive market pay, attracting and retaining qualified professionals, and aligning the interests of the Executive Board and the Board of Directors with those of the Company and its shareholders, fostering an entrepreneurial, results-driven culture.
The People Committee is responsible for reviewing the compensation policy, including salary policy, benefits, variable compensation, and long-term incentives for Statutory Officers, board members, other employees. The Board of Directors approves the corporate and team goals for Statutory Officers that comprise the variable compensation program.
Stakeholder opinions are gathered through the interventions of Committee and Board members, who review or approve proposals submitted for resolution. Human Resources periodically adjusts the salary table based on market salary surveys and benchmarking conducted by specialized firms.
The results of votes on compensation programs discussed and resolved are documented in the minutes of governance board meetings, available on the Investor Relations page.</t>
  </si>
  <si>
    <t xml:space="preserve">In the 2024 period, the total annual compensation ratio was 28.77. The percentage change in the total annual compensation of the highest-paid individual was -0.15%, while the the average percentage change in total annual employee compensation was -2.74%, resulting in a ratio of 0.06. There was no substantial variation between the 2024 and 2023 periods (less than 3%) for both indicators. </t>
  </si>
  <si>
    <t xml:space="preserve">Eneva sets policy commitments for responsible business conduct through its Health, Safety, and Environment (HSE) Management System, which defines corporate guidelines focused on operational and occupational safety, environmental protection, and community well-being. The system is structured into 10 guidelines, aligned with regulatory requirements and industry best practices, organized under the pillars of operational safety, occupational health and safety, environment, and social responsibility. Leadership is responsible for providing resources, disseminating the guidelines, and monitoring compliance, while the Corporate HSE Management team defines principles, trains employees, and keeps procedures updated.
The Corporate HSE Guideline promotes an organizational culture for human rights that raises awareness and involves employees at all levels, ensuring compliance with legal requirements and industry best practices. Awareness initiatives and active workforce participation are carried out, including Health, Safety, and Environment Dialogs (DSSMA), which ensure the communication of relevant topics to operational teams. Stakeholder relations aim for continuous and transparent engagement with oversight bodies and communities, ensuring mutual understanding of operations and providing an accessible communication channel for conflict mediation.
The HSE policies were approved by the Company’s Board of Directors and apply to all areas of Eneva’s organizational structure, including Special Purpose Entities (SPEs), joint ventures, and affiliated companies under its control. In other cases, the document is shared with business partners for assessment regarding the relevance of full or partial implementation. These policies are communicated through the intranet, talks, HSE dialogs, training sessions, meetings, internal bulletins, and documented procedures. </t>
  </si>
  <si>
    <t>Eneva incorporates its policy commitments for responsible business conduct across all activities and business relationships by devising, approving and monitoring its corporate policies. Each policy is designed and managed by the departments responsible for the respective subject, reviewed by the Executive Board and approved by the Board of Directors. All policies are published on the Eneva Regulatory System, and employees are notified upon publication and required to acknowledge the document.
The policies apply to all executives, employees, and third parties acting on behalf of Eneva, regardless of hierarchical level. Managers are responsible for disseminating and practicing the established guidelines.
Eneva currently has the following institutional policies: Anti-Corruption Policy, Sustainability Policy, Finance Policy, Escalation of Authority Policy, Health, Safety and Environment (HSE) Policy, Compensation Policy, Purchasing Policy, Human Rights Policy, Anti-trust Policy, Donations and Sponsorship Policy, Risk Management Policy, Policy for Nominating Members to the Board of Directors, Advisory Committees and Statutory Executive Board, Policy for Disclosing Material Events and Securities Trading, and Policy for Related-party Transactions, Code of Conduct and Corporate Bylaws.</t>
  </si>
  <si>
    <t>In 2024, Eneva generated R$ 14.9 billion in economic value, distributed R$ 14.4 billion, and retained R$ 549.5 million.</t>
  </si>
  <si>
    <t>Revenue</t>
  </si>
  <si>
    <t>Direct economic value generated, distributed and retained</t>
  </si>
  <si>
    <t>Direct economic value generated</t>
  </si>
  <si>
    <t xml:space="preserve">  Operating expenses</t>
  </si>
  <si>
    <t xml:space="preserve">  Employee wages and benefits</t>
  </si>
  <si>
    <t xml:space="preserve">  Payments to providers of capital</t>
  </si>
  <si>
    <t xml:space="preserve">  Payments to government</t>
  </si>
  <si>
    <t xml:space="preserve">  Community investments</t>
  </si>
  <si>
    <t>Economic value distributed</t>
  </si>
  <si>
    <t>[direct economic value generated] - [economic value distributed]</t>
  </si>
  <si>
    <t>Economic value retained</t>
  </si>
  <si>
    <r>
      <t xml:space="preserve">2 </t>
    </r>
    <r>
      <rPr>
        <i/>
        <sz val="10"/>
        <color rgb="FF695E4A"/>
        <rFont val="Calibri "/>
      </rPr>
      <t>We adjusted the balances presented in 2022, to apply the metric presented in 2023. We are therefore presenting the total sum of sales revenues and other revenues (figures taken from the Statement of Added Value). GRI 2-4</t>
    </r>
  </si>
  <si>
    <r>
      <t>1</t>
    </r>
    <r>
      <rPr>
        <i/>
        <sz val="10"/>
        <color rgb="FF695E4A"/>
        <rFont val="Calibri "/>
      </rPr>
      <t>Data for 2022 and 2023 have been reviewed and adjusted. GRI 2-4</t>
    </r>
  </si>
  <si>
    <t>Eneva received a total of R$ 411.4 million in government financial assistance in 2024, including R$ 275.7 million in tax benefits granted by the Sudene and Sudam agencies, and R$ 135.7 million in subsidies for investments, research, development, and other relevant grants.</t>
  </si>
  <si>
    <r>
      <t>Total monetary value of financial assistance received from any government (R$ thousand)</t>
    </r>
    <r>
      <rPr>
        <b/>
        <vertAlign val="superscript"/>
        <sz val="10"/>
        <color rgb="FFFCB316"/>
        <rFont val="Calibri "/>
      </rPr>
      <t>1</t>
    </r>
  </si>
  <si>
    <t>Sudene and Sudam tax incentive reducing the IRPJ rate by 75%</t>
  </si>
  <si>
    <t>Investment, research and development and other significant grants and incentives</t>
  </si>
  <si>
    <t>¹There are no Government interests in Eneva's ownership structure</t>
  </si>
  <si>
    <t xml:space="preserve">In 2024, all Eneva entities included in the financial statements had tax residency in Brazil. The activities carried out in the country include power generation and trading, oil and gas exploration and production (E&amp;P), small-scale liquefied natural gas (SSLNG) operations, logistics, and holding and corporate functions. The Company had 1,846 active employees during the period from January to December 2024.
Operational entities include Parnaíba Geração e Comercialização de Energia S.A., Azulão Geração de Energia S.A., Itaqui Geração de Energia S.A., SPEs Futura 1 a 6, Tauá Geração de Energia Ltda., Gera Maranhão S.A., Povoação Energia S.A., Termelétrica Viana S.A., Linhares Geração S.A., Eneva Comercializadora de Energia Ltda., Focus Inteligência em Energia Ltda., plus a number of holding companies and wind farms. The logistics segment includes GNL Brasil Logística S.A. </t>
  </si>
  <si>
    <t>Sales revenue</t>
  </si>
  <si>
    <t>Profit/loss before tax</t>
  </si>
  <si>
    <t>Tangible assets excluding cash and cash equivalents</t>
  </si>
  <si>
    <t>Income and Social Contribution Taxes paid for the accrual periods</t>
  </si>
  <si>
    <t>Current income tax and social contributions on profits/losses</t>
  </si>
  <si>
    <r>
      <t>Country-by-country reporting (R$ thousands)</t>
    </r>
    <r>
      <rPr>
        <b/>
        <vertAlign val="superscript"/>
        <sz val="10"/>
        <color rgb="FFFCB316"/>
        <rFont val="Calibri "/>
      </rPr>
      <t>1, 2, 3, 4</t>
    </r>
  </si>
  <si>
    <t>¹ As per the Company's Financial Statements</t>
  </si>
  <si>
    <r>
      <t>2</t>
    </r>
    <r>
      <rPr>
        <i/>
        <sz val="10"/>
        <color rgb="FF695E4A"/>
        <rFont val="Calibri regular"/>
      </rPr>
      <t xml:space="preserve"> The regional tax incentive awarded by Sudene and Sudam gives a discount of up to 75% on income tax</t>
    </r>
  </si>
  <si>
    <r>
      <t>3</t>
    </r>
    <r>
      <rPr>
        <i/>
        <sz val="10"/>
        <color rgb="FF695E4A"/>
        <rFont val="Calibri regular"/>
      </rPr>
      <t xml:space="preserve"> Income Tax and Social Contribution paid for the accrual 2023 periods Dec/22 to Nov/23 (Cash disbursement in 2023)</t>
    </r>
  </si>
  <si>
    <r>
      <t xml:space="preserve">4 </t>
    </r>
    <r>
      <rPr>
        <i/>
        <sz val="10"/>
        <color rgb="FF695E4A"/>
        <rFont val="Calibri regular"/>
      </rPr>
      <t>Income Tax and Social Contribution paid for the 2024 accrual periods Jan/24 to Dec/24 (Cash disbursement in 2024)</t>
    </r>
  </si>
  <si>
    <t>In 2024, Eneva invested R$ 278.1 million in renewable energy generation, exclusively from solar sources, through the Futura and Tauá projects.  The investment in solar energy accounted for 0.71% of Eneva’s total capital expenditures and acquisitions during the period. The reported amount also includes adjustments and improvements related to cogeneration and maintenance (COG and O&amp;M, respectively).</t>
  </si>
  <si>
    <t>Eneva guides its operations through two core policies that reinforce its commitment to sustainability: the Health, Safety, and Environment Policy and the Sustainability Policy.
Both policies reflect the Company’s dedication to responsible management, innovation, and the adoption of sustainable practices. Their guidelines shape all management, operational, and decision-making processes within the Company. 
The Health, Safety, and Environment (HSE) Policy sets forth industry best practices. It identifies and mitigates the negative environmental and social impacts of  Both policies reflect the Company’s dedication to responsible management, innovation, and the adoption of sustainable practices. Their guidelines shape all management, operational, and decision-making processes within the Company. Eneva’s operations, exceeding legal requirements, and places a particular focus on biodiversity, emissions, climate change, and water resources.
The Sustainability Policy outlines Eneva’s principles and guidelines for responsible business management, aligning with leading ESG (Environmental, Social, and Governance) practices and the United Nations Sustainable Development Goals (SDGs). This policy guides the Company in pursuing balanced growth that ensures positive impacts for the environment, communities, and stakeholders.</t>
  </si>
  <si>
    <t>Eneva promotes and collaborates in the remediation of negative impacts identified in its operations, with actions focused on mitigating and compensating for environmental and socioeconomic impacts. All processes and assessments are detailed in Environmental Impact Studies, which outline measures for eliminating or minimizing the impacts generated. On the socioeconomic front, initiatives include partnerships with public authorities in Amazonas to reduce the impacts of migration in the territories of Silves and Itapiranga, as well as resettlement processes in Maranhão and Sergipe, involving the relocation and compensation of affected families.
The Company maintains a widely publicized 0800 hotline that handles and directs all complaints to the responsible departments. Requests are handled, referred, and mediated, with feedback provided within 72 hours.
Eneva’s actions are structured around two main pillars:  Community Management, which maintains dialogue with leaders and communities, ensuring an active listening channel and transparency; and Social Projects, aimed at reducing vulnerability in the areas where the Company operates, focusing on education, bioeconomy, and female empowerment.
Community stakeholders participate quarterly in Community Management Committee Meetings, where they receive information, discuss impacts, and contribute to social responsibility processes, including improvements to communication channels and responses to complaints. The Company also hosts the annual Eneva in the Communities Forum, connecting a larger group of stakeholders to discuss strategic topics and present the year’s outcomes.
The effectiveness of complaint mechanisms and remediation processes is monitored by a dedicated team that follows up from submission to resolution. In cases of remediation linked to Environmental Licensing, Eneva submits reports to regulatory agencies, which assess and provide feedback on the completion of actions, ensuring continuous monitoring.</t>
  </si>
  <si>
    <t>Brazil’s energy transition requires business models like Eneva’s to ensure supply reliability. For environmental reasons, natural gas—the least carbon-intensive of fossil fuels—emerges as the best solution for this purpose.
Brazil has one of the most sustainable electricity generation mixes in the world, with 85% to 90% of its energy coming from renewable sources. 
This achievement is largely due to the country’s vast hydropower potential and abundant wind and solar generation capacity, but also to substantial incentives for the expansion of wind farms, solar panel fields, and distributed generation. However, the rapid expansion of intermittent generation sources without proper planning, combined with the known seasonality of stored energy in Brazilian hydropower reservoirs, has caused instability in the National Interconnected Power System (SIN)—particularly during mismatches between demand and generation. These typically occur at the end of the day when solar generation drops to zero and consumption increases sharply.
In other words, a surplus of energy is generated when it is not needed—midday—while there is insufficient response capacity when demand rises—at dusk and early evening. This issue is compounded by a growing peak load and a decline in the average energy stored in hydropower reservoirs. Until a few years ago, intermittency could still be offset by hydropower plants using stored reservoir energy, with thermal plants held in reserve for seasonal dry periods. More recently, with the depletion of the main hydrographic basins' potential and increasingly extreme rain and drought periods, SIN’s daily operations have shown that hydropower alone is no longer sufficient to balance the daily mismatches between load and generation. To address this, flexible thermal dispatch is required during daily peak hours, with plants capable of being turned on and off each day.
The company’s climate strategy is therefore primarily based on its potential to contribute to the energy transition of the economy while ensuring a secure energy supply. The company accordingly operates through its thermal power plants, coupled with operational efficiency initiatives, efforts to reduce emissions along the off-grid value chain for the industrial and heavy transport sectors, the development of on-grid pipeline terminals, and the complementarity of its renewable portfolio. Further details on the company’s initiatives in each of these areas are available in the “Climate Strategy” chapter of the 2024 Integrated Report.</t>
  </si>
  <si>
    <r>
      <t xml:space="preserve">Scopo 1 - Direct GHG emissions (tCO2 equivalent)  </t>
    </r>
    <r>
      <rPr>
        <b/>
        <vertAlign val="superscript"/>
        <sz val="10"/>
        <color rgb="FF695E4A"/>
        <rFont val="Calibri "/>
      </rPr>
      <t>1, 2, 3, 4</t>
    </r>
  </si>
  <si>
    <t xml:space="preserve">  Stationary combustion</t>
  </si>
  <si>
    <t xml:space="preserve">  Industrial processes</t>
  </si>
  <si>
    <t xml:space="preserve">  Fugitive</t>
  </si>
  <si>
    <t xml:space="preserve">  Mobile combustion</t>
  </si>
  <si>
    <t xml:space="preserve">  Solid waste and wastewater</t>
  </si>
  <si>
    <t>In 2024, Eneva’s direct greenhouse gas (GHG) emissions under Scope 1 totaled 4,710,602 tons of CO₂ equivalent.</t>
  </si>
  <si>
    <r>
      <t xml:space="preserve">1 </t>
    </r>
    <r>
      <rPr>
        <i/>
        <sz val="10"/>
        <color rgb="FF695E4A"/>
        <rFont val="Calibri "/>
      </rPr>
      <t>The calculations relied on data from 01/10/2024 to 12/31/2024, and were consolidated through operational control.</t>
    </r>
  </si>
  <si>
    <r>
      <t xml:space="preserve">2 </t>
    </r>
    <r>
      <rPr>
        <i/>
        <sz val="10"/>
        <color rgb="FF695E4A"/>
        <rFont val="Calibri "/>
      </rPr>
      <t>Eneva's emissions include the following Greenhouse Gases: CO2, CH4, N2O, HFCs and SF6.</t>
    </r>
  </si>
  <si>
    <r>
      <t xml:space="preserve">3 </t>
    </r>
    <r>
      <rPr>
        <i/>
        <sz val="10"/>
        <color rgb="FF695E4A"/>
        <rFont val="Calibri "/>
      </rPr>
      <t>To ensure the highest accuracy for Greenhouse Gas emissions, Eneva uses the calculation methodology and tool provided by the Brazilian GHG Protocol Program, which uses references such as the IPCC, ANP and SIN. For Exploration and Production emissions, the methodology of the American Petroleum Institute (API) is used. Eneva also utilizes the emission factor of its own natural gas (based on gas chromatography) and coal (considering the dry basis of the coal).</t>
    </r>
  </si>
  <si>
    <r>
      <t xml:space="preserve">4 </t>
    </r>
    <r>
      <rPr>
        <i/>
        <sz val="10"/>
        <color rgb="FF695E4A"/>
        <rFont val="Calibri "/>
      </rPr>
      <t>Fugitive emissions refer to emissions originating from refrigerant gases, fire extinguisher replacement and maintenance, as well as fugitive methane emissions and venting in exploration and production (E&amp;P) activities.</t>
    </r>
  </si>
  <si>
    <t>Scope 1 - Emissions by Source Type (tCO₂ equivalent)</t>
  </si>
  <si>
    <t>Scope 1 - Biogenic Emissions by Source Type (tCO₂ equivalent)</t>
  </si>
  <si>
    <t>Direct stationary combustion</t>
  </si>
  <si>
    <t>Direct mobile combustion</t>
  </si>
  <si>
    <t>Gas generation</t>
  </si>
  <si>
    <t>Coal generation</t>
  </si>
  <si>
    <t>Oil generation</t>
  </si>
  <si>
    <t>Others*</t>
  </si>
  <si>
    <t>Activities</t>
  </si>
  <si>
    <t>Total emissions</t>
  </si>
  <si>
    <t>*Others refers to activities with lower representativeness in the company's emissions, including GNL Brasil operations, renewable energy generation, and administrative activities at the headquarters in Rio de Janeiro and the trading unit in São Paulo.</t>
  </si>
  <si>
    <t>Scope 2 - Emissions by Source Type (tCO₂ equivalent)</t>
  </si>
  <si>
    <r>
      <t>Scope 2 - Indirect GHG Emissions from Energy Purchase</t>
    </r>
    <r>
      <rPr>
        <b/>
        <vertAlign val="superscript"/>
        <sz val="10"/>
        <color rgb="FF695E4A"/>
        <rFont val="Calibri "/>
      </rPr>
      <t>1, 2</t>
    </r>
  </si>
  <si>
    <r>
      <t>1</t>
    </r>
    <r>
      <rPr>
        <i/>
        <sz val="10"/>
        <color rgb="FF695E4A"/>
        <rFont val="Calibri regular"/>
      </rPr>
      <t xml:space="preserve"> Eneva's scope 2 emissions use the emission factor provided by the Ministry of Science and Technology (MCTIC), which accounts for CO2 emissions.</t>
    </r>
  </si>
  <si>
    <r>
      <t>2</t>
    </r>
    <r>
      <rPr>
        <i/>
        <sz val="10"/>
        <color rgb="FF695E4A"/>
        <rFont val="Calibri regular"/>
      </rPr>
      <t xml:space="preserve"> We use the Brazilian GHG Protocol Program's methodology to calculate scope 2 emissions. The emissions are also calculated based on the location-based approach, considering the emission factor provided by the National Interconnected Grid (SIN) and the emission factor of the Islanded System for the Jaguatirica II operational unit, located in Roraima.</t>
    </r>
  </si>
  <si>
    <r>
      <t xml:space="preserve">3 </t>
    </r>
    <r>
      <rPr>
        <i/>
        <sz val="10"/>
        <color rgb="FF695E4A"/>
        <rFont val="Calibri regular"/>
      </rPr>
      <t>Eneva's emissions associated with power deliveries are equal to 4,022 tCO2, SASB IF-EU-110a.2</t>
    </r>
  </si>
  <si>
    <t>In 2024, indirect emissions from purchased electricity totaled 4,272 metric tons of CO₂ equivalent.</t>
  </si>
  <si>
    <r>
      <t xml:space="preserve">In 2024, indirect greenhouse gas (GHG) emissions under Scope 3 totaled </t>
    </r>
    <r>
      <rPr>
        <b/>
        <sz val="10"/>
        <color rgb="FF695E4A"/>
        <rFont val="Calibri "/>
      </rPr>
      <t>1.559.597</t>
    </r>
    <r>
      <rPr>
        <sz val="10"/>
        <color rgb="FF695E4A"/>
        <rFont val="Calibri "/>
      </rPr>
      <t xml:space="preserve"> metric tons of CO₂ equivalent. </t>
    </r>
  </si>
  <si>
    <r>
      <t xml:space="preserve">Scope 3 - Other Greenhouse Gas (GHG) Emissions (tCO₂ equivalent) </t>
    </r>
    <r>
      <rPr>
        <b/>
        <vertAlign val="superscript"/>
        <sz val="10"/>
        <color rgb="FF00A0A8"/>
        <rFont val="Calibri "/>
      </rPr>
      <t>1,2,3,4</t>
    </r>
  </si>
  <si>
    <r>
      <t xml:space="preserve">Scope 3 - Indirect Emissions Disaggregated by Category </t>
    </r>
    <r>
      <rPr>
        <b/>
        <vertAlign val="superscript"/>
        <sz val="10"/>
        <color rgb="FF695E4A"/>
        <rFont val="Calibri "/>
      </rPr>
      <t>1, 2, 3, 4</t>
    </r>
  </si>
  <si>
    <t xml:space="preserve"> 1. Goods and services purchased</t>
  </si>
  <si>
    <t xml:space="preserve"> 4. Transportation and distribution (upstream)</t>
  </si>
  <si>
    <t xml:space="preserve"> 5. Waste generated in operations</t>
  </si>
  <si>
    <t xml:space="preserve"> 6. Business travel</t>
  </si>
  <si>
    <t xml:space="preserve"> 7. Employee commuting</t>
  </si>
  <si>
    <t xml:space="preserve"> 9. Transportation and distribution (downstream)</t>
  </si>
  <si>
    <t xml:space="preserve"> 11. Use of goods and services sold</t>
  </si>
  <si>
    <r>
      <t>1</t>
    </r>
    <r>
      <rPr>
        <i/>
        <sz val="10"/>
        <color rgb="FF695E4A"/>
        <rFont val="Verdana"/>
        <family val="2"/>
      </rPr>
      <t xml:space="preserve"> The calculations relied on data from 01/01/2024 to 12/31/2024, and were consolidated through operational control.</t>
    </r>
  </si>
  <si>
    <r>
      <t>2</t>
    </r>
    <r>
      <rPr>
        <i/>
        <sz val="10"/>
        <color rgb="FF695E4A"/>
        <rFont val="Verdana"/>
        <family val="2"/>
      </rPr>
      <t xml:space="preserve"> Eneva's emissions include the following Greenhouse Gases: CO2, CH4, N2O, HFCs and SF6.</t>
    </r>
  </si>
  <si>
    <r>
      <t>3</t>
    </r>
    <r>
      <rPr>
        <i/>
        <sz val="10"/>
        <color rgb="FF695E4A"/>
        <rFont val="Verdana"/>
        <family val="2"/>
      </rPr>
      <t xml:space="preserve"> We use the Brazilian GHG Protocol Program's methodology to calculate scope 3 emissions, which references sources such as the IPCC, ANP and SIN. The reference values for the global warming potential (GWP) of greenhouse gases used by the GHG Protocol methodology derive from reports issued by the Intergovernmental Panel on Climate Change (IPCC).</t>
    </r>
  </si>
  <si>
    <r>
      <t>4</t>
    </r>
    <r>
      <rPr>
        <i/>
        <sz val="10"/>
        <color rgb="FF695E4A"/>
        <rFont val="Verdana"/>
        <family val="2"/>
      </rPr>
      <t xml:space="preserve"> The significant increase in scope 3 emissions in 2023 is due to the inclusion of new categories (1 and 11) in the reporting remit.</t>
    </r>
  </si>
  <si>
    <t>In 2024, the greenhouse gas (GHG) emission intensity across Eneva’s power generation portfolio was 0.28 tCO₂e/MWh.</t>
  </si>
  <si>
    <t>Greenhouse gas emissions intensity</t>
  </si>
  <si>
    <t xml:space="preserve">  Natural gas generation</t>
  </si>
  <si>
    <t xml:space="preserve">  Coal-fired generation</t>
  </si>
  <si>
    <t xml:space="preserve">  Renewable generation</t>
  </si>
  <si>
    <t xml:space="preserve">  Eneva (power generation portfolio)</t>
  </si>
  <si>
    <r>
      <t xml:space="preserve">By generation (tCO2e/MWh) </t>
    </r>
    <r>
      <rPr>
        <b/>
        <vertAlign val="superscript"/>
        <sz val="10"/>
        <color rgb="FF00A0A8"/>
        <rFont val="Calibri "/>
      </rPr>
      <t>1,2,3,4</t>
    </r>
  </si>
  <si>
    <r>
      <t>1</t>
    </r>
    <r>
      <rPr>
        <i/>
        <sz val="10"/>
        <color rgb="FF695E4A"/>
        <rFont val="Verdana"/>
        <family val="2"/>
      </rPr>
      <t xml:space="preserve"> Scope 1 and 2 emissions are included to calculate emissions intensity.</t>
    </r>
  </si>
  <si>
    <r>
      <t>2</t>
    </r>
    <r>
      <rPr>
        <i/>
        <sz val="10"/>
        <color rgb="FF695E4A"/>
        <rFont val="Verdana"/>
        <family val="2"/>
      </rPr>
      <t xml:space="preserve"> The intensity calculation included the following Greenhouse Gases: CO2, CH4, N2O, HFCs and SF6.</t>
    </r>
  </si>
  <si>
    <r>
      <t xml:space="preserve">3 </t>
    </r>
    <r>
      <rPr>
        <i/>
        <sz val="10"/>
        <color rgb="FF695E4A"/>
        <rFont val="Verdana"/>
        <family val="2"/>
      </rPr>
      <t>As there was no dispatch of coal-fired power plants in 2022, it was not possible to calculate the emissions intensity in tCO2e/MWh.</t>
    </r>
  </si>
  <si>
    <r>
      <t xml:space="preserve">4 </t>
    </r>
    <r>
      <rPr>
        <i/>
        <sz val="10"/>
        <color rgb="FF695E4A"/>
        <rFont val="Verdana"/>
        <family val="2"/>
      </rPr>
      <t>Data for 2022 were reviewed and the natural gas, coal and renewable generation categories were included in this cycle from 2023. GRI 2-4.</t>
    </r>
  </si>
  <si>
    <r>
      <t>by hydrocarbon production (kgCO2e/production in m³)</t>
    </r>
    <r>
      <rPr>
        <b/>
        <vertAlign val="superscript"/>
        <sz val="10"/>
        <color rgb="FF00A0A8"/>
        <rFont val="Calibri "/>
      </rPr>
      <t xml:space="preserve"> 1,2</t>
    </r>
  </si>
  <si>
    <r>
      <rPr>
        <i/>
        <vertAlign val="superscript"/>
        <sz val="10"/>
        <color rgb="FF695E4A"/>
        <rFont val="Calibri "/>
      </rPr>
      <t xml:space="preserve">1 </t>
    </r>
    <r>
      <rPr>
        <i/>
        <sz val="10"/>
        <color rgb="FF695E4A"/>
        <rFont val="Calibri "/>
      </rPr>
      <t xml:space="preserve">Scope 1 and 2 emissions are included to calculate emissions intensity. </t>
    </r>
  </si>
  <si>
    <r>
      <rPr>
        <i/>
        <vertAlign val="superscript"/>
        <sz val="10"/>
        <color rgb="FF695E4A"/>
        <rFont val="Calibri "/>
      </rPr>
      <t xml:space="preserve">2 </t>
    </r>
    <r>
      <rPr>
        <i/>
        <sz val="10"/>
        <color rgb="FF695E4A"/>
        <rFont val="Calibri "/>
      </rPr>
      <t xml:space="preserve">The intensity calculation included the following Greenhouse Gases: CO2, CH4, N2O, HFCs and SF6. </t>
    </r>
  </si>
  <si>
    <t>In 2024, 801 thousand tCO₂e emissions were avoided, representing 29% of Eneva's total emissions for the period. These avoided emissions result from the company's efforts to supply lower-emission energy solutions within its value chain, particularly through:
- Power generation from the Parnaíba V thermoelectric plant, which operates with steam generation following its cycle closure.
- Jaguatirica II thermoelectric plant, which replaced diesel-based generation in the isolated system with natural gas-powered energy generation</t>
  </si>
  <si>
    <t>With an institutional base in Brasília, the Company closely monitors legislative developments in the National Congress and collaborates with lawmakers in a technical, transparent, and ethical manner to propose initiatives that foster the development of energy solutions in the country. In the most recent period, Eneva participated in key sector discussions, including: Law No. 14.948/2024 on Low-Carbon Hydrogen
Law No. 15.042/2024 on the Carbon Market
Law No. 14.993/2024 on the Fuel of the Future.</t>
  </si>
  <si>
    <t>Eneva’s greenhouse gas (GHG) emissions totaled 4,710,441.86 tCO₂e under Scope 1, 4,271.88 tCO₂e under Scope 2, and 1,447,030.18 tCO₂e under Scope 3. Scope 1 emissions refer to sources owned or controlled by the Company; Scope 2 emissions result from purchased electricity consumed; and Scope 3 emissions cover other indirect emissions occurring across the organization’s value chain. These data support the assessment of risks associated with the transition to a low-carbon economy, as well as physical risks related to the impacts of climate change on the Company’s operational assets.</t>
  </si>
  <si>
    <t>Scope 1</t>
  </si>
  <si>
    <t>Scope 2</t>
  </si>
  <si>
    <t>Scope 3</t>
  </si>
  <si>
    <t>Eneva has set targets for managing climate-related risks and opportunities, aligned with its strategic business plan. In May 2025, the Company approved new Environmental, Social, and Governance (ESG) commitments, focusing on energy security through power generation from firm and flexible sources that complement Brazil’s predominantly renewable matrix, and on managing the emission intensity of its portfolio. The established targets include: limiting portfolio generation emissions to 0.39 metric tons of carbon dioxide equivalent per megawatt-hour (tCO₂e/MWh) by 2030; ensuring a minimum average availability rate of 95% for dispatchable plants; and contributing to the reduction of 3 million tCO₂e among industrial and transportation sector clients by 2030.
For the first target, Eneva started from an emission intensity of 0.55 tCO₂e/MWh in the 2020 baseline and, in the reporting year, achieved an intensity of 0.28 tCO₂e/MWh. To meet the 2030 target, the Company has directed investments toward energy efficiency and carbon emission reduction technologies. Eneva also maintains its commitment to continuous investment in low-carbon technologies as part of its preparations for the energy transition. A complementary goal is therefore to evaluate, by 2027, the potential of geological reservoirs for carbon dioxide storage in the Paraná Basin.</t>
  </si>
  <si>
    <t>Eneva has set targets for managing climate-related risks and opportunities, aligned with its strategic business plan. In May 2025, the Company approved new Environmental, Social, and Governance (ESG) commitments, focusing on energy security through power generation from firm and flexible sources that complement Brazil’s predominantly renewable matrix, and on managing the emission intensity of its portfolio. The established targets include: limiting portfolio generation emissions to 0.39 metric tons of carbon dioxide equivalent per megawatt-hour (tCO₂e/MWh) by 2030; ensuring a minimum average availability rate of 95% for dispatchable plants; and contributing to the reduction of 3 million tCO₂e among industrial and transportation sector clients by 2030.
For the first target, Eneva started from an emission intensity of 0.55 tCO₂e/MWh in the 2020 baseline and, in the reporting year, achieved an intensity of 0.28 tCO₂e/MWh. To meet the 2030 target, the Company has directed investments toward energy efficiency and carbon emission reduction technologies. Eneva also maintains its commitment to continuous investment in low-carbon technologies as part of its preparations for the energy transition. A complementary goal is therefore to evaluate, by 2027, the potential of geological reservoirs for carbon dioxide storage in the Paraná Basin.striais e do setor de transportes até 2030</t>
  </si>
  <si>
    <t xml:space="preserve">The total energy consumption within the company was 73,686,337 million GJ, an increase of 82% compared to 2023. </t>
  </si>
  <si>
    <r>
      <t>Energy consumption (GJ)</t>
    </r>
    <r>
      <rPr>
        <b/>
        <vertAlign val="superscript"/>
        <sz val="10"/>
        <color rgb="FF695E4A"/>
        <rFont val="Calibri "/>
      </rPr>
      <t>1, 2</t>
    </r>
  </si>
  <si>
    <t>Total consumption of fuels within the organization from non-renewable sources</t>
  </si>
  <si>
    <t>Coal</t>
  </si>
  <si>
    <t>Liquefied petroleum gas (LPG)</t>
  </si>
  <si>
    <t>Gasoline</t>
  </si>
  <si>
    <t>Condensate (naphtha conversion factor)</t>
  </si>
  <si>
    <t>Natural Gas</t>
  </si>
  <si>
    <t>LNG</t>
  </si>
  <si>
    <t>Fuel oil</t>
  </si>
  <si>
    <t>Headquarters</t>
  </si>
  <si>
    <t>Haulage</t>
  </si>
  <si>
    <t>Generation</t>
  </si>
  <si>
    <t>Total (non-renewable)</t>
  </si>
  <si>
    <t>Consumption of energy from renewable sources</t>
  </si>
  <si>
    <t>Total (renewable)</t>
  </si>
  <si>
    <t>Electricity - concession operator</t>
  </si>
  <si>
    <t>Onsite generation - renewable</t>
  </si>
  <si>
    <t>Ethanol</t>
  </si>
  <si>
    <t>Grand total</t>
  </si>
  <si>
    <r>
      <t xml:space="preserve">1 </t>
    </r>
    <r>
      <rPr>
        <i/>
        <sz val="10"/>
        <color rgb="FF695E4A"/>
        <rFont val="Calibri "/>
      </rPr>
      <t>The PCIs (Lower Heating Values) obtained through natural gas chromatographies and the physical-chemical analyses of the coal used in each of the Company's operations were used to calculate the energy consumption within the organization from natural gas and coal. For other fuels, the PCIs provided by the Brazilian GHG Protocol Program’s calculation tool were used.</t>
    </r>
    <r>
      <rPr>
        <i/>
        <vertAlign val="superscript"/>
        <sz val="10"/>
        <color rgb="FF695E4A"/>
        <rFont val="Calibri "/>
      </rPr>
      <t xml:space="preserve">
² </t>
    </r>
    <r>
      <rPr>
        <i/>
        <sz val="10"/>
        <color rgb="FF695E4A"/>
        <rFont val="Calibri "/>
      </rPr>
      <t>In 2024, the transport category was included due to the start of operations of GNL Brasil, an Eneva subsidiary operating in the liquefied natural gas (LNG) transportation sector.</t>
    </r>
  </si>
  <si>
    <t>Energy sold (GJ)</t>
  </si>
  <si>
    <t xml:space="preserve">   Non-renewable energy sold</t>
  </si>
  <si>
    <t xml:space="preserve">   Renewable energy sold</t>
  </si>
  <si>
    <t xml:space="preserve">In 2024, energy consumption outside the organization was 554.6 GJ. </t>
  </si>
  <si>
    <r>
      <t>Energy consumption outside the organization﻿ (GJ)</t>
    </r>
    <r>
      <rPr>
        <b/>
        <vertAlign val="superscript"/>
        <sz val="10"/>
        <color rgb="FF00A0A8"/>
        <rFont val="Calibri "/>
      </rPr>
      <t>1</t>
    </r>
  </si>
  <si>
    <t xml:space="preserve">   Energy outside the organization</t>
  </si>
  <si>
    <r>
      <t>1</t>
    </r>
    <r>
      <rPr>
        <i/>
        <sz val="10"/>
        <color rgb="FF695E4A"/>
        <rFont val="Calibri "/>
      </rPr>
      <t>The calculation of energy consumed used the fuel conversion factor established by the Ministry of Science, Technology and Innovation (MCTI).</t>
    </r>
  </si>
  <si>
    <t>The organization's energy intensity in 2024 was 5.49 GJ/MWh.</t>
  </si>
  <si>
    <r>
      <t>Energy intensity</t>
    </r>
    <r>
      <rPr>
        <b/>
        <vertAlign val="superscript"/>
        <sz val="10"/>
        <color rgb="FF695E4A"/>
        <rFont val="Calibri "/>
      </rPr>
      <t>1</t>
    </r>
  </si>
  <si>
    <t>Within the organization (GJ consumed/MWh generated)</t>
  </si>
  <si>
    <r>
      <t xml:space="preserve">1 </t>
    </r>
    <r>
      <rPr>
        <i/>
        <sz val="10"/>
        <color rgb="FF695E4A"/>
        <rFont val="Calibri "/>
      </rPr>
      <t>All fuel consumed by exploration and production activities and energy generation activities by the thermal power plants were used to determine the energy intensity consumed within the organization. This primarily includes the consumption of coal, diesel, gasoline, ethanol and natural gas (scope 1).</t>
    </r>
  </si>
  <si>
    <t xml:space="preserve">Eneva has an unwavering commitment to biodiversity conservation, implementing practices that minimize adverse environmental impacts and enhance preservation efforts. The Company goes beyond legal requirements, taking responsibility for offsetting the direct impacts of its operations and reinforcing ecosystem protection, particularly in the Amazon. 
Eneva upholds this commitment through its Sustainability Policy and Biodiversity Management Procedure, and it has made a public pledge to biodiversity conservation as a participant in the Brazilian Business Commitment for Biodiversity—an initiative of the Brazilian Business Council for Sustainable Development (CEBDS). The Company focuses on three goals within this initiative: embedding biodiversity into its business strategy; promoting and strengthening practices that support the sustainable use of biodiversity resources; and engaging communities in its geographies to foster involvement in biodiversity conservation and the maintenance of ecosystem services. 
Eneva applies the Mitigation Hierarchy by identifying potential environmental impacts associated with its operations. The determination of the most significant impacts—linked to operational units, products, and services across its supply chain—is carried out during the project implementation phase through the Environmental Impact Assessment and Report (EIA/Rima).
Once feasible preventive measures are incorporated, the Company seeks to reduce the duration, intensity, or extent of any remaining impacts, supported by technical monitoring from specialized wildlife and flora teams. When impacts cannot be avoided or minimized, offsetting measures are defined. These may include direct payments to regulatory bodies or actions such as reforestation and restoration of affected areas. 
Eneva’s strategy includes environmental offsetting projects, rehabilitation of degraded areas, conservation of flora and fauna, forest replacement, and the protection of strategic areas. The Company also invests in initiatives that align economic activities with environmental conservation, promoting the sustainable use of natural resources and reinforcing the bioeconomy as a development path for local communities. 
Through educational programs and conservation projects, Eneva strengthens its role in biodiversity protection, ensuring its operations aid the preservation of ecosystems and the natural wealth of its geographies. In 2024, as in previous years, the Company operated within the parameters of its environmental licenses, complying fully with all regulatory requirements. 
Eneva also strictly adheres to the guidelines of the International Labour Organization (ILO), particularly Convention 169, which advocates for Free, Prior, and Informed Consultation (FPIC) whenever there are direct impacts on traditional communities. </t>
  </si>
  <si>
    <t>Since 2022, Eneva has been publicly committed to protecting biodiversity as a participant in the Brazilian Business Commitment for Biodiversity—an initiative of the Brazilian Business Council for Sustainable Development (CEBDS). The Company focuses on three goals within this initiative: embedding biodiversity into its business strategy; promoting and strengthening practices that support the sustainable use of biodiversity resources; and engaging communities in its geographies to foster involvement in biodiversity conservation and the maintenance of ecosystem services. 
Eneva has adopted a Sustainability Policy and a Biodiversity Management Procedure. The Sustainability Policy sets out principles and guidelines for sustainability, aligned with corporate Environmental, Social, and Governance (ESG) practices and the United Nations (UN) Sustainable Development Goals (SDGs). The policy takes into account the Company’s operations in the Legal Amazon region, committing to offsetting the direct impacts caused by its activities and promoting socio-environmental projects focused on education and the reconciliation of economic activities, income generation, and biodiversity conservation. The Biodiversity Management Procedure defines applicable methodologies for operational units and new projects under construction, covering activities such as vegetation clearing, wildlife management, offsetting measures, indicator surveys, and performance reporting.
The established policies, procedures, and commitments guide the development of socio-environmental projects aimed at restoring areas with biodiversity loss through actions such as reforestation, the implementation of agroforestry systems, sustainable farming practices, and the development of productive value chains. The Sustainability Policy specifies that the Company’s leadership is responsible for promoting and ensuring compliance with its principles.
Under the strategic pillar of Environmental Conservation and Bioeconomy, the Company has committed to conserving biodiversity and combating deforestation by developing sustainable value chains that benefit local communities and promote new skills. Two specific targets were accordingly defined: increasing the autonomous income of farmers involved in Eneva’s forestry projects by 15% within five years of engagement and certifying 100% of the agricultural value chain of the socio-environmental projects within five years of the beneficiaries’ participation in the initiatives.</t>
  </si>
  <si>
    <t>Eneva applies the Mitigation Hierarchy by identifying and proactively considering the potential environmental impacts of proposed project activities. Preventive measures include project adjustments, changes to the schedule of disruptive activities, or the relocation of parts of the development. Once feasible preventive measures are incorporated, the Company seeks to reduce the duration, intensity, or extent of any remaining impacts, supported by technical monitoring from specialized wildlife and flora teams. When impacts cannot be avoided or minimized, offsetting measures are defined. These may include direct payments to regulatory bodies or actions such as reforestation and restoration of affected areas. Among these measures, notable positive interventions include the restoration of degraded habitats, risk mitigation, and the protection of threatened areas. The rehabilitation of temporarily or permanently used areas is carried out through the Erosion Control Programs and Degraded Area Recovery Programs, which aim to reintegrate these areas into the landscape, preferably restoring characteristics similar to the original setting.
The Sergipe Hub has a Biodiversity Management Plan developed to meet the requirements of the International Finance Corporation (IFC), due to the impacts associated with vegetation clearing in the transmission line and pumping station areas. The other units follow the legal requirements of Brazilian environmental agencies, which did not include the need for such a plan.
The measures adopted to manage biodiversity and climate impacts are defined based on the causal relationships identified in project studies. When these studies show that the Company’s activities cause negative impacts, the measures are evaluated considering both the mitigation hierarchy and Eneva’s internal policies.
Ensuring that negative impacts are avoided or minimized, and that positive impacts are maximized for stakeholders, is achieved through the monitoring of offsetting plans in accordance with legal guidelines until the success of the plantings is confirmed. Mitigation actions are controlled using performance indicators, including the monitoring of deviations and the implementation of action plans to ensure the compliance of activities.</t>
  </si>
  <si>
    <t>The determination of the most significant real and potential impacts on biodiversity—linked to operational units, products, and services across its supply chain—is carried out during the project implementation phase through the Environmental Impact Assessment and Report (EIA/RIMA). This analysis is based on a diagnosis of the biotic environment in the project’s area of influence. In the operational phase, impacts are identified and assessed based on procedure PR.CRP.HSE.058 – Environmental Issues and Impacts Survey and Assessment.</t>
  </si>
  <si>
    <t>Possible impacts on biodiversity resulting from Eneva's activities mainly occur during the implementation and operation stages of the energy generation and exploration &amp; production (E&amp;P) assets, and are primarily related to vegetation clearance. To minimize them, biodiversity studies are conducted during the environmental licensing processes, with monitoring based on technical procedures approved by competent environmental agencies. Our environmental management policies and practices apply to these phases of the project life cycle and cover topics such as biodiversity, air emissions, solid waste, and environmental noise.
The Biodiversity Management Procedure is designed to meet legal and regulatory requirements, establishing indicators such as Environmental Offsetting Payments (PGCA), Forest Replacement (REFLO), Forest Replacement Rate (TXRE), Compliance with Environmental License Conditions (ATCON), and Environmental Incidents (ACAM). These data are reported by the units according to the Measurement, Monitoring, and Visual Management Procedure, with deviations handled through the Nonconformity and Incident Management Procedures.
In the area of air emissions, disclosures include the Greenhouse Gas Emission Rate (GHG – Scopes I and II), Regulated Gas Pollutant Load, physical availability and adherence to the maintenance and calibration plans for the Continuous Emissions Monitoring System (CEMS), Air Quality Index, number of deviations, and the availability of air quality monitoring stations.
Since 2021, the Company has adopted the Environmental Noise Management Procedure, which defines criteria for measuring, monitoring, and evaluating sound impacts. Since 2020, it has applied the Solid Waste Management Procedure, which sets guidelines for waste handling from generation to final disposal, including segregation, storage, transport, and proper disposal.
These practices apply to all onshore operations under Eneva’s responsibility, including activities where it acts as operator, partner, or contractor, across exploration, development, production, and decommissioning phases. The Sergipe Hub has a Biodiversity Management Plan developed to meet the requirements of the Performance Standard 6 of the International Finance Corporation (IFC), due to the impacts associated with vegetation clearing in the transmission line and pumping station areas. The other units follow the legal requirements of Brazilian environmental agencies, which did not require such a plan.
Eneva’s policies and practices are aligned with IFC Performance Standards, including: Standard 1 – Assessment and Management of Environmental and Social Risks and Impacts; Standard 3 – Resource Efficiency and Pollution Prevention; Standard 4 – Community Health, Safety, and Security; and Standard 6 – Biodiversity Conservation and Sustainable Management of Living Natural Resources.</t>
  </si>
  <si>
    <t xml:space="preserve">Water is an essential resource for the continuity of Eneva’s operations and is used across different operational plants, sourced from varied origins and controlled by water-use permits. The Company draws surface water from rivers, lakes, and the sea, as well as groundwater, and in some cases, procures it via water trucks. Water use is adapted to regional availability and occurs predominantly in thermal generation plants, where the largest consumption is tied to cooling the water-steam cycle. Consumption varies based on the cycle, cooling technology in place, environmental conditions, and water properties. After undergoing rigorous treatment, the water is returned to the environment, generally with quality superior to that of the original source.
All units operate within the limits set by water-use permits and maintain projects aimed at improving water-use efficiency. The UTE Hub Sergipe and UTE Itaqui thermal plants use seawater, contributing to the conservation of freshwater resources. At the photovoltaic units, such as UFV Futura I, water is primarily used for cleaning the solar panels and is mostly sourced from third parties and transported by water trucks. The Company measures and monitors the total volume of water withdrawn across all its operations. </t>
  </si>
  <si>
    <t xml:space="preserve">Overview of water usage in operational assets GRI 303-1 </t>
  </si>
  <si>
    <t>Unit</t>
  </si>
  <si>
    <t>Withdrawal/Return Location</t>
  </si>
  <si>
    <t>Resource Type</t>
  </si>
  <si>
    <t>Authorization</t>
  </si>
  <si>
    <t>Sergipe Hub</t>
  </si>
  <si>
    <t>Parnaíba Thermoelectric Cluster</t>
  </si>
  <si>
    <t>Ocean - Barra dos Coqueiros</t>
  </si>
  <si>
    <t>Supplied and discharged by Ceará state</t>
  </si>
  <si>
    <t>Mearim River and Sambaíba Aquifer, in Maranhão state</t>
  </si>
  <si>
    <t>Drainage Basin of Rio São Francisco (Juazeiro – BA)</t>
  </si>
  <si>
    <t>Local dams (when applicable)</t>
  </si>
  <si>
    <t>Seawater</t>
  </si>
  <si>
    <t>Surface water</t>
  </si>
  <si>
    <t>Surface and groundwater</t>
  </si>
  <si>
    <t>Underground</t>
  </si>
  <si>
    <t>TPP Itaqui</t>
  </si>
  <si>
    <t>TPP Pecém II</t>
  </si>
  <si>
    <t>TPP Fortaleza</t>
  </si>
  <si>
    <t>TPP Jaguatirica II</t>
  </si>
  <si>
    <t>Exemption from concession by the National Water and Basic Sanitation Agency (ANA)</t>
  </si>
  <si>
    <t>Exemption from concession by ANA</t>
  </si>
  <si>
    <t>WATER RIGHT-OF-USE PERMIT No. 131/2023</t>
  </si>
  <si>
    <t>Water Right-of-use Permit No. 1394105/2020</t>
  </si>
  <si>
    <t>Ordinance 25.717/2022</t>
  </si>
  <si>
    <t>WATER RIGHT-OF-USE PERMIT No. 161/2023</t>
  </si>
  <si>
    <t>FEMARH Water Right-of-use Permit no. 054/2021</t>
  </si>
  <si>
    <t>Eneva adopts minimum standards for wastewater discharge quality in compliance with the National Environmental Council (CONAMA) Resolution No. 430/2005, which sets the conditions and standards for wastewater disposal. The Company’s water resources and wastewater management is governed by a corporate procedure that defines guidelines for monitoring and controlling discharge quality. Each operational unit has specific procedures to ensure compliance with these established standards.
The Company does not apply additional sector-specific standards but assesses the profile of receiving water bodies from the project design stage, determining the necessary systems to meet required discharge standards. CONAMA Resolution No. 430/2005 already incorporates water body analysis by setting discharge limits accordingly.</t>
  </si>
  <si>
    <t>In 2024, Eneva withdrew 25,607.83 megaliters (ML) of water across its operations, an increase of approximately 37% compared to 2023. Of this total, 16,759.33 ML were drawn from areas classified as having high or extremely high water stress, covering the Itaqui, Pecém II, Hub Sergipe, and Termofortaleza units.
Water withdrawals by source were distributed as follows: 7,920.78 ML from surface water, with 8.16 ML in high-stress areas; 807.25 ML from groundwater, with 4.76 ML in these areas; 16,690.48 ML from marine waters, entirely in high-stress areas; and 189.32 ML from third-party sources, of which 55.93 ML were in high-stress areas. There was no withdrawal of brackish or saline water, except for marine water. No produced water was withdrawn in 2024 either.
At the Itaqui and Sergipe Hubs, which withdraw seawater, approximately 90% of the volume drawn is returned to the sea with quality superior to the intake level. This information covers all Eneva operational plants, including power generation, oil and gas exploration and production, as well as construction projects underway.</t>
  </si>
  <si>
    <r>
      <t xml:space="preserve">Total volume of water withdrawal across all areas and in areas with water stress, by source (ML) </t>
    </r>
    <r>
      <rPr>
        <b/>
        <vertAlign val="superscript"/>
        <sz val="10"/>
        <color rgb="FF695E4A"/>
        <rFont val="Calibri "/>
      </rPr>
      <t>1, 2, 3</t>
    </r>
  </si>
  <si>
    <t>Water Source</t>
  </si>
  <si>
    <t>All areas</t>
  </si>
  <si>
    <t>Areas with water stress</t>
  </si>
  <si>
    <t>Surface water (Total)</t>
  </si>
  <si>
    <t>Freshwater</t>
  </si>
  <si>
    <t>(≤1000 mg/l of Total Dissolved Solids)</t>
  </si>
  <si>
    <t>Other water</t>
  </si>
  <si>
    <t>(&gt;1000 mg/l of Total Dissolved Solids)</t>
  </si>
  <si>
    <t>Groundwater (Total)</t>
  </si>
  <si>
    <t>Seawater (Total)</t>
  </si>
  <si>
    <t>Produced water (Total)</t>
  </si>
  <si>
    <t>Third-party water (Total)</t>
  </si>
  <si>
    <t xml:space="preserve">In 2024, the organization’s total water discharge reached 18,167.35 megaliters (ML), of which 16,350.57 ML were discharged in areas classified as having high water stress. </t>
  </si>
  <si>
    <t>Type of Source</t>
  </si>
  <si>
    <r>
      <t xml:space="preserve">Total water discharge to all areas and areas with water stress, and breakdown by tpe of sources (ML) </t>
    </r>
    <r>
      <rPr>
        <b/>
        <vertAlign val="superscript"/>
        <sz val="10"/>
        <color rgb="FF695E4A"/>
        <rFont val="Calibri "/>
      </rPr>
      <t>1, 2, 3, 4</t>
    </r>
  </si>
  <si>
    <t>Gas well reinjection</t>
  </si>
  <si>
    <t>Utility water</t>
  </si>
  <si>
    <t>Other</t>
  </si>
  <si>
    <t>Freshwater 
(total dissolved solids ≤1,000 mg/L)</t>
  </si>
  <si>
    <t>Other types of water 
(total dissolved solids &gt;1,000 mg/L)</t>
  </si>
  <si>
    <t>⁴ In 2024, three (3) cases of Nonconformities (NC) were recorded regarding wastewater monitoring. The cases were documented and assessed to identify root causes. Corrective measures were implemented, and no impacts on receiving water bodies were identified.</t>
  </si>
  <si>
    <r>
      <t>1</t>
    </r>
    <r>
      <rPr>
        <i/>
        <sz val="10"/>
        <color rgb="FF695E4A"/>
        <rFont val="Calibri "/>
      </rPr>
      <t xml:space="preserve"> The produced water is reused water from operations.</t>
    </r>
  </si>
  <si>
    <r>
      <t>2</t>
    </r>
    <r>
      <rPr>
        <i/>
        <sz val="10"/>
        <color rgb="FF695E4A"/>
        <rFont val="Calibri "/>
      </rPr>
      <t xml:space="preserve"> Data is entered monthly into the Power Apps system by both operational plants and third parties. This data is obtained through the reading of water meters and flow meters, or estimated from the hour meter of the water pumps. For third parties, contracted volumes are considered.</t>
    </r>
  </si>
  <si>
    <r>
      <rPr>
        <i/>
        <vertAlign val="superscript"/>
        <sz val="10"/>
        <color rgb="FF695E4A"/>
        <rFont val="Calibri "/>
      </rPr>
      <t>3</t>
    </r>
    <r>
      <rPr>
        <i/>
        <sz val="10"/>
        <color rgb="FF695E4A"/>
        <rFont val="Calibri "/>
      </rPr>
      <t xml:space="preserve"> All Eneva operations were counted: Generation, E&amp;P, and constructions. Seawater is withdrawn at the Itaqui and Sergipe Hubs, where approximately 90% of the withdrawn volume is returned to the sea at a quality superior to the intake.  Areas classified as having high or extremely high water stress include the withdrawals at UTE Itaqui, UTE Pecém II, Hub Sergipe, and Termofortaleza (according to the Aqueduct Water Risk Atlas, WRI).</t>
    </r>
  </si>
  <si>
    <r>
      <t>2</t>
    </r>
    <r>
      <rPr>
        <i/>
        <sz val="10"/>
        <color rgb="FF695E4A"/>
        <rFont val="Calibri "/>
      </rPr>
      <t xml:space="preserve"> Only 7 deviations were identified in wastewater monitoring in 2023, indicating legal violations in the externally discharged wastewater parameters. All deviations were addressed and did not cause environmental damage to water bodies.</t>
    </r>
  </si>
  <si>
    <r>
      <t>3</t>
    </r>
    <r>
      <rPr>
        <i/>
        <sz val="10"/>
        <color rgb="FF695E4A"/>
        <rFont val="Calibri "/>
      </rPr>
      <t xml:space="preserve"> The power apps system allows us to issue reports in data spreadsheet format with all the indicator values entered into the system. These data can be viewed in charts on Power BI and are used for critical process analysis.</t>
    </r>
  </si>
  <si>
    <r>
      <t>1</t>
    </r>
    <r>
      <rPr>
        <i/>
        <sz val="10"/>
        <color rgb="FF695E4A"/>
        <rFont val="Calibri "/>
      </rPr>
      <t xml:space="preserve"> In 2022, the Parnaíba complex, Jaguatirica, STGA and STGP, STGP gas well reinjection, Itaqui seawater, Sergipe Hub, third-party water for Pecém II, TPP Fortaleza, and Tauá were used to calculate surface water, and constructions were counted for other uses.</t>
    </r>
  </si>
  <si>
    <t>Total water consumption in 2024 was 7,440.32 ML. Of this total, 408.76 megaliters (ML) were consumed in areas classified as having water stress.</t>
  </si>
  <si>
    <t>Total water consumption (ML) 1, 2</t>
  </si>
  <si>
    <t>All areas and areas with water stress</t>
  </si>
  <si>
    <t>All areas </t>
  </si>
  <si>
    <t>¹ Indicator formulated based on the water consumed in energy generation.</t>
  </si>
  <si>
    <t>² Water sourced from third parties in Ceará state for the Pecém II unit</t>
  </si>
  <si>
    <t>In 2024, Eneva recorded a total water withdrawal of 25,607.83 megaliters (ML), with 65% of this volume sourced from regions classified as having High or Extremely High Baseline Water Stress. The total water consumed was 7,440.32 ML, with 5.5% of this volume coming from regions with the same level of water stress.</t>
  </si>
  <si>
    <t>The main risks related to water management are associated with the lack of availability for operational activities. To mitigate these risks, Eneva adopts measures such as installing units in areas without water availability restrictions, sourcing seawater, rigorously controlling withdrawal flow rates, monitoring wastewater quality, and promoting water reuse.</t>
  </si>
  <si>
    <t>In 2024, Eneva reported the following air pollutant emissions related to air quality, considering only its Power Generation assets: 
 - nitrogen oxides (NOx, excluding nitrous oxide) totaled 1,283.82 tons, with 51.38% of these emissions occurring in or near densely populated areas; 
 - sulfur oxides (SOx), 3,336.28 tons (100% in or near densely populated areas); 
 - particulate matter (PM10), 113.58 tons (100%); 
 - lead (Pb), 0.02 tons (100%); and 
 - mercury (Hg), 0.0009 tons, 100%).
The Parnaíba Cluster units were classified as outside densely populated areas, with their emissions accounting for 51% of total NOx and 3.2% of carbon monoxide (CO), as recorded under GRI indicator 305-7. No emissions measurements are currently available for Exploration and Production (E&amp;P) assets.</t>
  </si>
  <si>
    <t>The increase in NOx and SOx emissions is linked to the rise in power generation at the Itaqui (826%), Pecém (350%), and Parnaíba Cluster (68%) units. Higher average concentrations were also observed as measured by the Continuous Emissions Monitoring System (CEMS), due to the dispatched electric power load. The recorded concentration increases remain within the limits established by current legislation or the respective environmental licenses.</t>
  </si>
  <si>
    <r>
      <t>Significant air emissions (t)</t>
    </r>
    <r>
      <rPr>
        <b/>
        <vertAlign val="superscript"/>
        <sz val="10"/>
        <color rgb="FF695E4A"/>
        <rFont val="Calibri "/>
      </rPr>
      <t xml:space="preserve"> 1,2,3,4,5</t>
    </r>
  </si>
  <si>
    <t>Particulate matter (PM)</t>
  </si>
  <si>
    <t>Other standard emissions categories identified in regulations</t>
  </si>
  <si>
    <t>⁴ Volatile organic compound (VOC) emissions were included under the “other categories” of standard air emissions identified in regulations, for the Itaqui and Pecém plants. The annual load of this pollutant was estimated based on the number of operational days at these plants during the year and the pollutant concentration obtained through isokinetic measurements</t>
  </si>
  <si>
    <t>⁵ In 2024, no emissions of persistent organic pollutants (POPs), hazardous air pollutants (HAPs), or other standard air emission categories established by applicable laws or regulations were identified</t>
  </si>
  <si>
    <r>
      <rPr>
        <i/>
        <vertAlign val="superscript"/>
        <sz val="10"/>
        <color rgb="FF695E4A"/>
        <rFont val="Calibri "/>
      </rPr>
      <t xml:space="preserve">1 </t>
    </r>
    <r>
      <rPr>
        <i/>
        <sz val="10"/>
        <color rgb="FF695E4A"/>
        <rFont val="Calibri "/>
      </rPr>
      <t>The information includes data from fixed sources of our generation assets (Coal Plants: Pecém and Itaqui; Gas-fired Plants: Parnaíba, Jaguatirica, Sergipe Hub and CGTF)</t>
    </r>
  </si>
  <si>
    <r>
      <rPr>
        <i/>
        <vertAlign val="superscript"/>
        <sz val="10"/>
        <color rgb="FF695E4A"/>
        <rFont val="Calibri "/>
      </rPr>
      <t xml:space="preserve">2 </t>
    </r>
    <r>
      <rPr>
        <i/>
        <sz val="10"/>
        <color rgb="FF695E4A"/>
        <rFont val="Calibri "/>
      </rPr>
      <t>The calculation is performed using CEMS (Continuous Emissions Monitoring Systems) equipment, which monitors the concentration of the pollutant emitted from the stack in mg/Nm³. The following pollutants are monitored at coal plants: NOx, SO2 and MP. For gas assets, the NOx and CO parameters are monitored. The concentration values are converted to tons per year based on the stack flow rate, measured in annual isokinetic analyses</t>
    </r>
  </si>
  <si>
    <r>
      <rPr>
        <i/>
        <vertAlign val="superscript"/>
        <sz val="10"/>
        <color rgb="FF695E4A"/>
        <rFont val="Calibri "/>
      </rPr>
      <t>3</t>
    </r>
    <r>
      <rPr>
        <i/>
        <sz val="10"/>
        <color rgb="FF695E4A"/>
        <rFont val="Calibri "/>
      </rPr>
      <t xml:space="preserve"> In 2023, 51.71% of NOx emissions, 4.03% of SOx emissions, and 100% of particulate matter (PM) and other categories came from sites located near densely populated areas, which include the thermal power plants: Itaqui, Jaguatirica, CGTF and Pecém</t>
    </r>
  </si>
  <si>
    <t>Eneva reports the main types of waste generated including soil from construction excavations, ash from coal-fired power generation, sludge from water treatment at gas-fired plants, and clay gravel resulting from natural gas well drilling. Additionally, at power generation plants, contaminated waste and metals are produced, while in construction activities, waste includes construction soil, wood, equipment packaging, and ferrous scrap.
Disposing of this waste in landfills can affect local infrastructure due to the large quantity of ash and limited space in licensed landfills. To mitigate these impacts, the organization adopts sustainable reuse practices. In 2024, all excavation soil was sent to licensed reserve landfills and subsequently sold for reuse in landfilling operations. The ash was reused by the cement industry in co-processing. The sludge from water treatment at the power generation plants was sent to licensed sanitary landfills. Gravel waste was directed to composting when associated with water-based drilling fluid. When the associated fluid was synthetic, the waste was sent to sanitary landfills.</t>
  </si>
  <si>
    <t>The organization adopts measures to prevent waste generation and to manage the significant impacts of generated waste, including the periodic updating of procedure PR.CRP.HSE.029 – Solid Waste Management and the control and monitoring of corporate and operational-level indicators. Six indicators are tracked in our Health, Safety, and Environmental Management System: disposal in Class I industrial landfill, disposal in Class II industrial landfill, sending for recycling, co-processing, other destinations and sustainable disposal index, which calculates the proportion of waste sent for recycling and co-processing relative to the total waste generated.
Waste generated at operational plants is managed directly by the organization. However, in the construction activities of UTE Parnaíba VI, SSNLG Construction, Azulão Complex and in gas well drilling activities, waste management is carried out by third-party contractors. These companies are required to follow procedure PR.CRP.HSE.029 – Solid Waste Management, aligned with the National Solid Waste Policy. Third parties submit monthly data into the Power Apps system, and the information is approved by the local plant’s environmental managers.
Waste-related data is collected and monitored through an automated process that extracts daily information from the National Solid Waste Management Information System (SINIR) and consolidates it in the database that supports the organization’s waste generation and disposal indicators. The plants keep updated inventories of both company-generated and third-party waste, based on reports extracted from the National Solid Waste Management Information System (SINIR). Additionally, there is an indicator monitoring Waste Waybills (MTR) that tracks documents canceled due to expiration in SINIR, allowing for the recording of deviations and documentary nonconformities. The handling of actions follows procedure PR.CRP.HSE.008 – Nonconformity Management. For environmental monitoring results that show at least one legal deviation, a nonconformity is formally recorded, with corrective actions implemented to prevent recurrence.</t>
  </si>
  <si>
    <t>In 2024, the company allocated 60,960.50 tons of non-hazardous waste, distributed as follows: Class II industrial landfill (1,780.85 t), composting (1,003.89 t), co-processing (18,282.09 t), recycling/reuse (3,434.69 t), and other destinations (36,458.97 t). Hazardous waste totaled 131.51 tons, which were sent to Class I industrial landfill. The total weight of waste sent for final disposal was 61,092.01 tons.
Starting in 2024, waste indicators were automatically extracted from Sinir, the Ministry of the Environment's system that manages solid waste traceability in Brazil. This integration has improved efficiency, transparency, speed, and reliability of data reporting. The recorded data refers exclusively to Eneva's own units, where waste management falls under the company's responsibility. For contracted companies, control remains manual via Power Apps, classifying only the disposal destination due to the integration requirement for specific login credentials. Eneva is working to enhance this process, requesting third-party providers to submit complete waste traceability data in accordance with Sinir’s requirements, with planned indicator improvements in 2025.
Among the main waste types generated from the company’s operations are ash from coal-fired thermal power plants and sludge from water treatment systems. Third-party waste was primarily generated from the construction of SSLNG, located in the Parnaíba Complex (MA), and from the development of the new Azulão 950 thermoelectric complex (AM).</t>
  </si>
  <si>
    <r>
      <t xml:space="preserve">Total weight of waste directed to and diverted from disposal  (t) </t>
    </r>
    <r>
      <rPr>
        <b/>
        <vertAlign val="superscript"/>
        <sz val="10"/>
        <color rgb="FF695E4A"/>
        <rFont val="Calibri "/>
      </rPr>
      <t>1, 2, 3</t>
    </r>
  </si>
  <si>
    <t>Non-hazardous waste</t>
  </si>
  <si>
    <t>Class II Industrial Landfill</t>
  </si>
  <si>
    <t>Composting</t>
  </si>
  <si>
    <t>Co-processing</t>
  </si>
  <si>
    <t>Recycling/Reusing</t>
  </si>
  <si>
    <t>Other destinations</t>
  </si>
  <si>
    <t>Hazardous waste</t>
  </si>
  <si>
    <t>Class I Industrial Landfill</t>
  </si>
  <si>
    <t>² Performance is monitored through the Sustainable Disposal Index, which calculates the proportion of waste sent for recycling, reuse, composting, and co-processing relative to the total waste generated. To express this value as a percentage, the result is multiplied by 100.</t>
  </si>
  <si>
    <r>
      <rPr>
        <i/>
        <vertAlign val="superscript"/>
        <sz val="10"/>
        <color rgb="FF695E4A"/>
        <rFont val="Calibri "/>
      </rPr>
      <t xml:space="preserve">3 </t>
    </r>
    <r>
      <rPr>
        <i/>
        <sz val="10"/>
        <color rgb="FF695E4A"/>
        <rFont val="Calibri "/>
      </rPr>
      <t>In 2024, a change was implemented so that indicators are automatically extracted from SINIR, the system managed by the Brazilian Ministry of the Environment that oversees the traceability of solid waste in the country. For contracted companies, monitoring is still performed manually through Power Apps, classifying only the type of disposal. GRI 2-4.</t>
    </r>
  </si>
  <si>
    <r>
      <rPr>
        <i/>
        <vertAlign val="superscript"/>
        <sz val="10"/>
        <color rgb="FF695E4A"/>
        <rFont val="Calibri "/>
      </rPr>
      <t>1</t>
    </r>
    <r>
      <rPr>
        <i/>
        <sz val="10"/>
        <color rgb="FF695E4A"/>
        <rFont val="Calibri "/>
      </rPr>
      <t xml:space="preserve"> In 2022, a significant amount of ash from coal-fired power plants and sludge from water treatment facilities was disposed of. These wastes had been generated in previous years and had accumulated at the respective plants. In 2023, thermal power dispatch was low and there was no accumulation of waste from previous years; consequently, the disposal volume was lower. For contracted companies, monitoring is done manually via Power Apps, with classification based only on disposal type. In 2024, with the increase in thermal dispatch, there was once again a higher generation and subsequent disposal of these wastes. GRI 2-4.</t>
    </r>
  </si>
  <si>
    <t>Eneva generated 18,206.86 metric tons of coal combustion residuals (CCR), 100% of which was co-processing.</t>
  </si>
  <si>
    <t>At the end of 2023, Eneva revised its mission and vision to reflect the progress of its 2030 strategy and the current challenges in its business segments, aligning HR initiatives with its value creation goals. Throughout 2024, the company implemented changes in the recruitment process to strengthen local labor and ensure a more qualified and representative selection, aiming to provide local communities with increased opportunities to join the company, bringing in talent aligned with its purpose and needs. 
One of the main initiatives was the strengthening of relationships with universities, technical schools, and local communities through actions aimed at sparking interest in Eneva's various sectors. A more qualified talent pipeline was established, focused on individuals who are genuinely familiar with and identify with the Company, ensuring that the selection process is more strategic and efficient, reducing dispersion and increasing regional representativeness.</t>
  </si>
  <si>
    <t>In 2024, Eneva recorded an average of 111.8 training hours per employee.</t>
  </si>
  <si>
    <t xml:space="preserve">Average hours of training per employee by gender </t>
  </si>
  <si>
    <r>
      <rPr>
        <b/>
        <sz val="10"/>
        <color rgb="FF02585C"/>
        <rFont val="Calibri "/>
      </rPr>
      <t>By gender</t>
    </r>
    <r>
      <rPr>
        <b/>
        <vertAlign val="superscript"/>
        <sz val="10"/>
        <color rgb="FF02585C"/>
        <rFont val="Calibri "/>
      </rPr>
      <t>1</t>
    </r>
  </si>
  <si>
    <t>Women</t>
  </si>
  <si>
    <t>Men</t>
  </si>
  <si>
    <t>Total Average</t>
  </si>
  <si>
    <r>
      <rPr>
        <i/>
        <vertAlign val="superscript"/>
        <sz val="10"/>
        <color rgb="FF695E4A"/>
        <rFont val="Calibri "/>
      </rPr>
      <t>1</t>
    </r>
    <r>
      <rPr>
        <i/>
        <sz val="10"/>
        <color rgb="FF695E4A"/>
        <rFont val="Calibri "/>
      </rPr>
      <t xml:space="preserve"> The increase in the average training hours per employee in 2024 is due to the inclusion of hours spent reading procedures, the introduction of new training programs, and the implementation of internal campaigns to drive engagement in the Knowledge Academy.</t>
    </r>
  </si>
  <si>
    <t>Average hours of training per employee by employee category</t>
  </si>
  <si>
    <r>
      <t xml:space="preserve">By employee category </t>
    </r>
    <r>
      <rPr>
        <b/>
        <vertAlign val="superscript"/>
        <sz val="10"/>
        <color rgb="FF695E4A"/>
        <rFont val="Calibri "/>
      </rPr>
      <t>1</t>
    </r>
  </si>
  <si>
    <t>Experts</t>
  </si>
  <si>
    <t>¹ In 2024, trainee hours were not included in the employee structure by functional category due to the conclusion of the trainee program.</t>
  </si>
  <si>
    <t>In 2024, Eneva implemented upskilling programs with a focus on creating value through 2030. The strategic initiative LIFE (Leadership, Integration, Local Workforce, Excellence, Competence, and Retention) included 30 projects focused on workforce planning and strengthening leadership, integration, and employee retention, of which 20 were completed by the end of the cycle. Key actions were developed to strengthen the employer brand, including partnerships with universities and technical schools, participation in student events, and the implementation of the Technical Internship Program in Silves (AM), Boa Vista (RR), and Santo Antônio dos Lopes (MA), involving 32 young professionals. The higher education Internship Program hired over 50 students, offering them a development journey with training sessions and mentorship opportunities. The 2022 Eneva Trainee Program concluded its second cohort in 2024 with 25 participants, structured in two phases: job rotation and placement in fixed departments. The Leadership Academy provided training to 336 leaders along with executive officer mentoring, while the Knowledge Academy was revamped with new content on leadership, behavioral skills, diversity, corporate topics, and self-development. Cycle two of the Technical Career initiative selected 7 of the 15 applicants. The Eneva MBA – Business Management Program – had 73 applicants and 35 approved candidates in 2024, combining theory and practical training with a focus on strategic management. The individual development management model was reformulated to link the Individual Development Plan (IDP) to the Training Needs Assessment (TNA). The Career and Succession Evaluation Cycle (CACS) was carried out across all sites, accompanied by workshops and roadshows to promote understanding of the applied methodologies. The onboarding journey for new employees was redesigned to focus on organizational culture and Company processes. Regarding career transition support, Eneva offers outplacement programs in cases of organizational restructuring or to assist professionals who have made outstanding contributions. For employees with over 10 years of service who retire, early vesting of long-term incentives may apply, provided specific program rules are met.</t>
  </si>
  <si>
    <t>In 2024, members of the governance bodies were 100% men, with 57.14% over the age of 50. Female representation reached 15% at the executive level, 16.67% at management, and 28.48% among specialists. In terms of racial diversity, 68.85% of managers identified as white, 22.46% as brown and 1.45% as black. 5.98% of administrative staff were persons with disabilities (PwD).</t>
  </si>
  <si>
    <t>Individuals within the organization’s governance bodies (%)</t>
  </si>
  <si>
    <t>Categories</t>
  </si>
  <si>
    <t>Number of Governance Body Members (Board of Directors)</t>
  </si>
  <si>
    <t>Governance body members by gender (%)</t>
  </si>
  <si>
    <t>Governance body members by age group (%)</t>
  </si>
  <si>
    <t>Under 30</t>
  </si>
  <si>
    <t>30 to 50</t>
  </si>
  <si>
    <t>Over 50 years old</t>
  </si>
  <si>
    <r>
      <t>Number of Employees by employee category</t>
    </r>
    <r>
      <rPr>
        <b/>
        <vertAlign val="superscript"/>
        <sz val="10"/>
        <color rgb="FF695E4A"/>
        <rFont val="Calibri "/>
      </rPr>
      <t xml:space="preserve"> 1, 2</t>
    </r>
  </si>
  <si>
    <t>Employee category</t>
  </si>
  <si>
    <t>CEO</t>
  </si>
  <si>
    <t>Eneva total</t>
  </si>
  <si>
    <t>¹ Trainees are included in the administrative category.</t>
  </si>
  <si>
    <t>² The operational category includes Supervisors.</t>
  </si>
  <si>
    <r>
      <t>Workforce by employee category and gender  (%)</t>
    </r>
    <r>
      <rPr>
        <b/>
        <vertAlign val="superscript"/>
        <sz val="10"/>
        <color rgb="FF695E4A"/>
        <rFont val="Calibri "/>
      </rPr>
      <t xml:space="preserve"> 1, 2</t>
    </r>
  </si>
  <si>
    <r>
      <t>Workforce by employee category and age group  (%)</t>
    </r>
    <r>
      <rPr>
        <b/>
        <vertAlign val="superscript"/>
        <sz val="10"/>
        <color rgb="FF695E4A"/>
        <rFont val="Calibri "/>
      </rPr>
      <t xml:space="preserve"> 1, 2</t>
    </r>
  </si>
  <si>
    <t>&lt;30</t>
  </si>
  <si>
    <t>30-50</t>
  </si>
  <si>
    <t xml:space="preserve"> &gt; 50</t>
  </si>
  <si>
    <r>
      <t>Workforce by employee category and racial identity  (%)</t>
    </r>
    <r>
      <rPr>
        <b/>
        <vertAlign val="superscript"/>
        <sz val="10"/>
        <color rgb="FF695E4A"/>
        <rFont val="Calibri "/>
      </rPr>
      <t xml:space="preserve"> 1, 2</t>
    </r>
  </si>
  <si>
    <t>White</t>
  </si>
  <si>
    <t>Black</t>
  </si>
  <si>
    <t>Brown</t>
  </si>
  <si>
    <t>Asian</t>
  </si>
  <si>
    <t>Indigenous</t>
  </si>
  <si>
    <t>Not stated</t>
  </si>
  <si>
    <r>
      <t>Workforce by employee category and people with disabilities (PwD) (%)</t>
    </r>
    <r>
      <rPr>
        <b/>
        <vertAlign val="superscript"/>
        <sz val="10"/>
        <color rgb="FF695E4A"/>
        <rFont val="Calibri "/>
      </rPr>
      <t xml:space="preserve"> 1, 2</t>
    </r>
  </si>
  <si>
    <t>In 2024, the gender pay gap showed a basic salary and compensation disparity between women and men of -8.88% at the executive level, -7.64% in management, -1.10% in administrative roles, and -2.77% in operational roles. Among specialists and coordinators, however, this gap was positive, with differences of 0.61% and 3.14%, respectively, in favor of women.  It is important to note that other factors can explain salary differences, such as length of service, time and experience in the role, performance reviews, and internal movements. The Company has made progress in promoting internal equity at the executive, specialist, and administrative levels. For the executive group, the comparative base considers exclusively location, seniority level, and salary table.</t>
  </si>
  <si>
    <r>
      <t>Ratio of basic salary and remuneration of women to men, by employee category ﻿(%)</t>
    </r>
    <r>
      <rPr>
        <b/>
        <vertAlign val="superscript"/>
        <sz val="10"/>
        <color rgb="FF695E4A"/>
        <rFont val="Calibri "/>
      </rPr>
      <t>1</t>
    </r>
  </si>
  <si>
    <t>¹ To calculate the ratio between the basic salaries received by women and men, the following criteria were considered: location, seniority level, salary table, and executive board. It is important to note that other factors can explain salary differences, such as length of service, time and experience in the role, performance reviews, and internal movements. The Company has made progress in promoting internal equity at the executive, specialist, and administrative levels. For the executive group, the comparative base considers exclusively location, seniority level, and salary table.</t>
  </si>
  <si>
    <t>Eneva maintains a Health, Safety, and Environment (HSE) System structured through a Corporate HSE Policy, Guidelines, and Manuals, aligned with regulations set by the Brazilian National Agency of Petroleum, Natural Gas and Biofuels (ANP) and international standards. 
In addition to regulatory requirements, the Company adopts international standards such as ISO 45001:2018 (Occupational Health and Safety Management), OHSAS 18001 (Occupational Health and Safety Management Systems), and ISO 14001:2015 (Environmental Management). The management of contracted companies follows procedure PR.CRP.HSE.005 – Contractor Management – HSE Requirements. 
To minimize and prevent operational impacts, Eneva implements systematic risk control and monitoring measures. Action plans are defined to ensure the safety of both employees and contractors, as well as neighboring communities. All personnel involved in risk-related activities receive regular training on preventive measures. The Company complies with applicable regulatory standards, implementing them through formal documents such as the Risk Management Program (PGR), Occupational Health Medical Control Program (PCMSO), Hearing Conservation Program (PCA), Respiratory Protection Program (PPR), and Ergonomic Work Analysis (AET).
Eneva also provides medical and nursing teams, on-site clinics, remote emergency support, telemedicine health plans, and the Support and Care Program, which offers psychological, legal, financial, and social assistance to employees and their dependents.
Operational risks are mapped according to the Operational Risk Management procedure, which sets guidelines for identifying, assessing, and mitigating risks throughout the lifecycle of facilities, from design to decommissioning. Occupational risks are managed through safe work protocols such as Work Permits, Preliminary Risk Analysis, and Lockout/Tagout procedures.
To ensure process quality, Eneva uses tools such as Procedure Compliance Verification (VCP) and Work Permit Audits (APT), and conducts annual corporate audits to assess HSE system performance. Corrective and preventive actions are managed through a digital system.
Eneva enables workers to report risk situations through a digital deviation reporting system, which includes the "See and Act" tool and Behavioral Audits. A free whistleblowing hotline, available via website and phone, is also provided and managed by Compliance. 
Employee participation in the development, implementation, and periodic review of the HSE system is ensured through documented procedures, contractual guidelines, training sessions, meetings, awareness campaigns, and quality-of-life programs. Daily talks on health, safety, and the environment are held, along with internal communications via intranet, notice boards, posters, banners, and stickers.
In 2024, occupational health management was enhanced using insights from the 2023 health profile report. Initiatives included the Assisted Check-up, the Energy &amp; Health Program, and the Eneva Run in Rio de Janeiro, also held at the Itaqui and Pecém II sites with family participation. Additionally, the Company sponsored entries for road races at the Hub Sergipe unit. The Energy &amp; Health Program provided medical, physical, and nutritional monitoring to about 200 employees over three months, leading to improved fitness and lab results. 
Mental health KPIs were introduced, supporting the analysis of absenteeism causes, outpatient services usage, and claims management in partnership with the health plan provider.</t>
  </si>
  <si>
    <t>In 2024, 80 employees took parental leave, including 62 men and 18 women. All men and 17 women returned to work after the end of their leave. Of those who returned, 56 men and 15 women remained with the company for at least 12 months after returning.
The return rate was 100% for men and 99% for women, while the retention rate was 90% and 83%, respectively.</t>
  </si>
  <si>
    <t>401-3 - Parental leave</t>
  </si>
  <si>
    <t>Employees who took parental leave</t>
  </si>
  <si>
    <t>Employees returning to work after leave</t>
  </si>
  <si>
    <t>Employees who returned to work after parental leave ended that were still employed 12 months after their return to work</t>
  </si>
  <si>
    <t>Return rate</t>
  </si>
  <si>
    <t>Retention rate</t>
  </si>
  <si>
    <t>Eneva does not have a standard that sets a minimum notice period for employees in cases of significant operational changes. However, in the event of more significant changes, the practice is to give at least four weeks or 30 days’ notice. In collective situations or major changes, the company may engage jointly with the unions representing its employees, aiming to anticipate impacts and ensure fair and equal communication. Decisions are discussed in advance with different leadership levels and, when necessary, consultations are held with specialized external organizations to gather technical criteria aligned with current legislation. The collective labor agreements signed by the company do not contain exclusive clauses that set notice periods for operational changes.</t>
  </si>
  <si>
    <t>Eneva maintains a health, safety, and environment (HSE) system aligned with regulations set by the Brazilian National Agency of Petroleum, Natural Gas and Biofuels (ANP) and international management standards. Key applicable regulations include ANP Resolution No. 43/2007, which addresses the Operational Safety Management System; ANP Resolution No. 46/2016, regarding Well Integrity Management; ANP Resolution No. 6/2011, which regulates onshore pipelines; and ANP Resolution No. 2/2010, on the structural integrity of onshore oil and gas production facilities. In addition to regulatory requirements, the Company adopts international standards such as ISO 45001:2018 (Occupational Health and Safety Management), OHSAS 18001 (Occupational Health and Safety Management Systems), and ISO 14001:2015 (Environmental Management). Based on these frameworks, Eneva has established 10 HSE Guidelines, applicable to all its operations and audited annually by an independent entity.
The HSE management system covers all operational plants and monitors activities such as seismic acquisition, drilling, well completion and intervention, electromechanical construction and assembly, oil and gas production and treatment, power generation and highway transportation of hazardous products. All operations undergo annual external audits to ensure compliance with the established guidelines, and any nonconformities are addressed by the leadership of the operational plants and the corporate HSE team.
Health and safety management for contracted companies follows procedure PR.CRP.HSE.005 – Contractor Management – HSE Requirements, which defines obligations for protecting people, the environment, and the integrity of facilities. For contractors providing continuous services in operational areas, Bridge Documents are prepared to define the HSE processes applicable to their activities. These documents are developed jointly with the contractor and require approval from the contract manager and the HSE team.</t>
  </si>
  <si>
    <t>Eneva adopts structured processes for detecting hazards, assessing operational and occupational risks, and investigating incidents across its activities. Operational risks are mapped according to the Operational Risk Management procedure PR.CRP.HSE.010, which sets guidelines for identifying, assessing, and mitigating risks throughout the lifecycle of facilities, from design to decommissioning. Occupational risks are managed through safe work protocols such as Work Permits (PR.CRP.HSE.046), Preliminary Risk Analysis (PR.CRP.HSE.045), and Lockout/Tagout procedures (PR.CRP.HSE.047). These processes are managed seamlessly across all operations, supported by an HSE Working Group with representatives from the operational plants.
The company complies with Regulatory Standards No. 7 and No. 9, implementing the Risk Management Program (PGR) and the Occupational Health Medical Control Program (PCMSO), which monitor workers’ exposure to chemical, physical, biological, ergonomic, and accident-related hazards. Each operational unit has a Hazard Report, prepared by a contractor and issued by a certified safety engineer, based on on-site inspections, interviews, and risk analysis. Management of these documents follows procedure PR.CRP.HSE.048 – Occupational Health and Safety Programs.
To ensure process quality, Eneva uses tools such as Procedure Compliance Verification (VCP) and Work Permit Audits (APT), and conducts annual corporate audits to assess HSE system performance. Corrective and preventive actions are managed through the Redmine digital system.
Eneva enables workers to report hazardous situations through a digital deviation reporting system, which includes the "See and Act" tool and Behavioral Audits. The company also offers a whistleblowing channel (0800), managed by Compliance, ensuring anonymity and protection against reprisals. If signs of reprisals arise, Compliance leads the investigations.
Eneva’s safety culture is bolstered through themed campaigns focused on risk management and accident prevention. The right to refuse unsafe work is guaranteed under Regulatory Standards No. 1, No. 10, No. 13, and No. 35, and internal procedures PR.CRP.HSE.046, PR.CRP.HSE.047, and PR.CRP.HSE.045. The 0800 whistleblowing channel can also be used to report reprisals related to the refusal of unsafe activities.
All accidents and near misses are investigated based on their potential risk, with the corporate HSE team involved in high-severity events. Investigations follow procedure PR.CRP.HSE.001 – Incident Management, covering communication, analysis, approval, and implementation of corrective actions within the Redmine system – Incident Management module.</t>
  </si>
  <si>
    <t>Eneva manages occupational health across all its operational plants through the Occupational Health Medical Control Program (PCMSO), which protects and preserves employee health regarding occupational risks identified in the Risk Management Program. When necessary, recommendations are made to eliminate or mitigate these risks, verified through inspections of the relevant activities and sectors. The program is non-selective, and all medical information is kept confidential.
The occupational health team consists of physicians, nurses, nursing technicians, and emergency teams, working in the medical centers and care rooms at the operational plants, which operate during working hours, with some units running 24/7. In the physician’s absence, the emergency nursing team is supported by IHCARE, which provides 24-hour remote medical assistance directly accessible to workers. The Pecém II plant offers integrated physiotherapy services for injury prevention and recovery.
Medical centers and care rooms conduct occupational exams (pre-employment, periodic, job change, return-to-work, and exit exams), vital sign monitoring, emergency and urgent care, occupational triage, diagnostic testing, and assessments for providing safety glasses in sites where this demand is managed by the local health team. The services comply fully with all applicable legislation.
Occupational health monitoring includes health promotion and prevention, identification and treatment of occupational complaints, and emergency care for third parties and visitors. When necessary, workers are referred to specialized external care, with ambulance transport provided when indicated. All services are recorded in physical or electronic medical records within the GENU system, Eneva’s health and safety management platform.
The company ensures the privacy and confidentiality of medical information, training its staff to uphold confidentiality standards. Health management also includes educational campaigns, monitoring of employees with chronic illnesses, vaccination control, and tracking of leave covered by the National Social Security Institute (INSS). Processes are standardized through corporate procedures and monitored using performance indicators managed in tools such as Power Apps and Power BI.
Medical centers and care rooms undergo both internal and external audits. In 2024, data management advanced significantly, enabling the creation of programs tailored to employee health profiles. Notable initiatives include the Assisted Check-up, the Energy &amp; Health Program, and the Eneva Run in Rio de Janeiro, along with talks on financial health and mental health. The Energy &amp; Health Program tracked 200 employees over three months, promoting nutritional monitoring and improvements in lab results, weight loss, and reductions in body measurements.
Mental health indicators were implemented to analyze the causes of absenteeism and medical center visits, supporting the development of preventive strategies. Claims data management was carried out in partnership with the company’s health plan broker, contributing to the planning of strategic actions. Over the year, Eneva published 21 health topics in the Eneva Bulletin, implemented the GENU system, conducted 60.9% of occupational exams with physicians at its own medical centers, and carried out health audits at five sites.</t>
  </si>
  <si>
    <t>Eneva adopts an integrated management system that involves both its own employees and contractors, focusing on operational and occupational safety and protecting the environment and surrounding communities. Employee participation in the development, implementation, and periodic review of the Health, Safety, and Environment (HSE) Management System system is ensured through documented procedures, contractual guidelines, training sessions, meetings, awareness campaigns, and quality-of-life programs. Daily talks on health, safety, the environment and social responsibility are held, along with internal communications via intranet, notice boards, posters, banners, and stickers.
The company has implemented a leadership commitment matrix, which includes temporary shutdown audits, procedural compliance verification, work permit audits, behavioral audits (planned observations), deviation management, HSE inspections, and evaluation of emergency drills.
The Internal Accident Prevention Commission (CIPA) is active at the operational plants and Eneva’s headquarters, as required by Regulatory Standard No. 5 (NR-5). The commission is made up of company representatives and employees elected by secret ballot. Beyond meeting legal requirements, the company has adopted a standardized critical review process structured on two levels: the local level, with participation from the operation’s director, managers, operations and maintenance leaders, the local HSE team, and a corporate HSE representative, holding quarterly meetings; and the corporate level, involving operations and corporate officers along with the corporate HSE manager, holding annual meetings.</t>
  </si>
  <si>
    <t>Eneva provides occupational health and safety training to all workers, including employees and contractors, starting with the onboarding process led by the local Health, Safety, and Environment (HSE) teams. This initial training covers each site's specific hazards and risks.
Ongoing training follows a matrix based on legal requirements, internal regulations, and specific procedures. Mandatory training is available on the ESCUDO Portal and the Eneva Regulatory System, along with online (EAD) courses accessible through the Knowledge Portal. The EAD courses include assessments and issue certificates only upon completion, and some are gamified to encourage participant interaction.
In addition to formal training, targeted campaigns and actions are conducted about accident prevention. In 2024, Eneva provided 59,535 hours of emergency HSE training for its employees and 51,587 hours for contractors.</t>
  </si>
  <si>
    <t>Eneva has a specialized Occupational Health team composed of physicians, nursing technicians, nurses, and emergency teams, ensuring continuous care at its operational plants, some of which operate 24/7. In the physician’s absence, the emergency nursing team is supported by IHCARE, which provides remote emergency and medical guidance services directly accessible to workers. The Pecém II plant also offers integrated physiotherapy for injury recovery and prevention.
At the medical centers and care rooms, services include triage, vital signs monitoring, BMI calculation, COVID-19 testing, clinical and emergency care, occupational exams (pre-employment, periodic, job change, return-to-work, and exit exams), medical restriction assessments, and the provision of safety goggles at sites where this demand is managed by the local HSE team. In cases requiring specialized care, employees are referred and supported by the unit’s health team, with ambulance transport provided when necessary.
The company offers health and dental plans, and Med Eneva, a 24-hour telemedicine service that includes nutritional coaching, sports coaching, a maternity program, and specialized medical opinions. The Support and Care Program provides psychological, social, legal, and financial assistance for employees, their legal dependents, parents, and mothers.
Health promotion is led by the Bem Viver program, developed by Human Resources in partnership with the Health Management team, offering activities such as workplace exercise, soccer, functional training, gym access, running, jiu-jitsu, massage, physiotherapy, Pilates, and yoga, all accessible to employees and contractors. Eneva also runs vaccination campaigns, including company-covered influenza immunization.
In 2024, occupational health management was enhanced using insights from the 2023 health profile report, which reoriented the Bem Viver program. Initiatives included the Assisted Check-up, the Energy &amp; Health Program, and the Eneva Run in Rio de Janeiro, also held at the Itaqui and Pecém II sites with family participation. Additionally, the Company sponsored entries for road races at the Hub Sergipe unit. The Energy &amp; Health Program followed 200 employees over three months, leading to weight loss, reduced body measurements, and improvements in lab results.
Mental health KPIs were introduced, supporting the analysis of absenteeism causes, outpatient services usage, and claims management in partnership with the health plan provider. Twenty-one health topics were published in the Eneva Bulletin; the GENU health and safety management system was launched; health audits were conducted at five sites; and 60.9% of occupational exams were carried out by physicians at the company’s own medical centers.</t>
  </si>
  <si>
    <t>Eneva adopts a structured approach to preventing and mitigating occupational health and safety impacts throughout the entire lifecycle of its operational plants, covering the design, construction, installation, and decommissioning phases. The company sets specific requirements for risk identification and analysis, defines criteria for safe operations, and manages permanent or temporary changes, aiming to map and mitigate risks associated with worker health and safety.
At the operational plants, service execution must comply with corporate standards on Work Permits, Preliminary Risk Analysis, and Energy Lockout and Tagging. To assess the impact of activities on employee well-being and identify risks for elimination or reduction, the Occupational Risk Management Program (PGRO) is developed, implemented, and managed by the local Health, Safety, and Environment (HSE) team, taking into account the following documents:
•	Risk Management Program (PGR)
•	Occupational Health Medical Control Program (PCMSO)
•	Hearing Protection Program (PCA)
•	Respiratory Protection Program (PPR)
•	Ergonomic Work Analysis (EWA)
•	Hazard Reports
•	Health Hazards Report
•	Workplace Environment Condition Reports (LTCAT).
The implementation of the actions outlined in these programs is the responsibility of the local HSE team and is managed through the Actions/Recommendations Management module of the Redmine digital system. All programs are detailed in the corporate HSE procedures.</t>
  </si>
  <si>
    <t>In 2024, all of Eneva’s employees and contractors were covered by an occupational health and safety management system, of which 89.8% underwent internal and external audits, reinforcing the company’s commitment to safe workplaces and compliance with recognized standards.</t>
  </si>
  <si>
    <r>
      <t xml:space="preserve">Occupational health and safety management system based on legal requirements and/or recognized standards/guidelines </t>
    </r>
    <r>
      <rPr>
        <b/>
        <vertAlign val="superscript"/>
        <sz val="10"/>
        <color rgb="FF02585C"/>
        <rFont val="Calibri "/>
      </rPr>
      <t>1,2</t>
    </r>
  </si>
  <si>
    <t>Percentage of employees and workers covered by our HSE system</t>
  </si>
  <si>
    <t>Percentage of employees and contractors covered by the internally audited system</t>
  </si>
  <si>
    <t>Percentage of employees and contractors who are covered by such a system that has been audited or certified by an external party</t>
  </si>
  <si>
    <r>
      <rPr>
        <i/>
        <vertAlign val="superscript"/>
        <sz val="10"/>
        <color rgb="FF695E4A"/>
        <rFont val="Calibri "/>
      </rPr>
      <t>1</t>
    </r>
    <r>
      <rPr>
        <i/>
        <sz val="10"/>
        <color rgb="FF695E4A"/>
        <rFont val="Calibri "/>
      </rPr>
      <t xml:space="preserve"> In December 2023, Eneva had 1,616 direct employees, interns and apprentices, with all operations audited, and 4,336 contractors with 67.32% audited, totaling 75.43%.</t>
    </r>
  </si>
  <si>
    <r>
      <rPr>
        <i/>
        <vertAlign val="superscript"/>
        <sz val="10"/>
        <color rgb="FF695E4A"/>
        <rFont val="Calibri "/>
      </rPr>
      <t>2</t>
    </r>
    <r>
      <rPr>
        <i/>
        <sz val="10"/>
        <color rgb="FF695E4A"/>
        <rFont val="Calibri "/>
      </rPr>
      <t xml:space="preserve"> In 2024, interns and young apprentices were not included, as they were not covered by the occupational health and safety policy or management system.</t>
    </r>
  </si>
  <si>
    <t>In 2024, Eneva recorded 22 work-related injuries, including both employees and contractors, with a Total Recordable Incident Rate (TRIR) of 1.16. There were 108 near misses reported, with a Near Miss Frequency Rate (NMFR) of 5.70. No fatalities or high-consequence injuries were recorded in 2024 or in the two previous years. In total, 30,911 deviations were reported during the period.</t>
  </si>
  <si>
    <r>
      <t xml:space="preserve">Health and safety figures and rates for employees and contractors </t>
    </r>
    <r>
      <rPr>
        <b/>
        <vertAlign val="superscript"/>
        <sz val="10"/>
        <color rgb="FF02585C"/>
        <rFont val="Calibri "/>
      </rPr>
      <t>1,2,3,4</t>
    </r>
  </si>
  <si>
    <t>Contractors</t>
  </si>
  <si>
    <t>Employees and Contractors</t>
  </si>
  <si>
    <t>Number of recordable work-related injuries</t>
  </si>
  <si>
    <t>Total recordable injury rate (TRIR) / Injury frequency rate</t>
  </si>
  <si>
    <t>Number of recordable work-related near misses</t>
  </si>
  <si>
    <t>Near-miss frequency rate (NMFR)</t>
  </si>
  <si>
    <t>SAF-CR (no-loss-time injury, with task restrictions)</t>
  </si>
  <si>
    <t>SAF-SR (no-loss-time injury, without task restrictions)</t>
  </si>
  <si>
    <t>CPS (first aid case)</t>
  </si>
  <si>
    <t>Misappropriation</t>
  </si>
  <si>
    <t>1 Incident data (injuries and near misses) is compiled according to PR.CRP.SSMA.001, and deviation data according to PR.CRP.SSMA.014</t>
  </si>
  <si>
    <t>2 In 2023, the rates were calculated based on 1,000,000 hours worked. For direct employees, 3,806,919.62 hours were considered, and for contractors 9,530,561.95 hours, totaling 13,337,481.57 hours worked</t>
  </si>
  <si>
    <t>3 In all phases of the natural gas exploration and production lifecycle, Eneva's HSE Policy (PL.CRP.SSMA.001) and HSE Guidelines (DT.CRP.SSMA.002) are applicable and implemented. Certain stages are predominantly carried out by contractors, especially in seismic acquisition and well drilling, as are some production processes, such as gas compression. In these cases, a Bridging Document is established between the contractor's Management System and Eneva's HSE Management System. This document is jointly drafted by the contractor and Eneva and sets out the procedures contractors must follow to meet Eneva's HSE Guidelines</t>
  </si>
  <si>
    <t xml:space="preserve">4 Over the years 2022, 2023, and 2024, no fatalities or high-consequence injuries were recorded involving employees or contractors.  </t>
  </si>
  <si>
    <t>In 2024, Eneva registered no deaths related to occupational diseases of workers or workers who are not employees, but whose work and/or workplace is controlled by the organization. The fatality rate also remained zero for both employee and contractor groups.
Two cases of recordable occupational illnesses were identified among employees, while no such cases were recorded among contractor workers. The main types of occupational illnesses identified were musculoskeletal disorders and mental health disorders.
Eneva’s Occupational Health department monitors its employees from the point of diagnosis, whether the condition is work-related or not, and tracks both short-term and long-term leave (under and over 15 days). During this period, no suspected occupational or work-related illnesses were raised by the occupational physicians at the units. However, two employees were referred to the National Social Security Institute (INSS) with conditions initially classified as non-occupational. The INSS medical assessment, based on the Previdentiary Technical Epidemiological Link (NTEP), established a connection between the illnesses and the work activities performed.
The NTEP, established by Law No. 11.430/2006, allows the INSS medical board to recognize the occupational nature of an incapacity based on the statistical relationship between the company’s economic activity and the worker’s health condition, according to the International Classification of Diseases (ICD). As a result, the cases were classified under benefit type B91 (Occupational Sick Leave Benefit), regardless of the issuance of a Work Accident Report (CAT).
Eneva disagrees with this decision, as it believes that the reported conditions have no causal link or contributing factor related to the employees’ occupational activities. For this reason, the company has requested that the INSS review the classification, seeking to change the B91 benefit to B31 (Ordinary Sick Leave Benefit). Until the contestation process is concluded, Eneva is not classifying these conditions as occupational diseases.</t>
  </si>
  <si>
    <t>Eneva has a workplace health and safety training program that aligns with the company’s strategic planning and the projects to be carried out. Training planning and delivery are the responsibility of the Operational Unit management teams, with support from Human Resources management, which define programs covering both technical and non-technical skills, ensuring academic qualifications and required certification levels are maintained. The training schedule is set based on past accidents and occupational illnesses, and adherence to the training matrix follows internal procedures from the relevant function. Training control and management, covering both in-person and remote formats, are carried out through the “Academia do Conhecimento” platform, available on the Employee Portal.
Trainings are developed and recorded by the Operational Units management teams, except for internal procedures training, which is delivered by Eneva employees. Records of in-person training are maintained via attendance lists, while remote training is logged in the Eneva Regulatory System. Trainings related to Regulatory Standards follow the guidelines of document MN.CRP.HSE.001 and may be delivered in person, remotely, or in a hybrid format. Practical training hours must be completed at the company’s sites under the supervision of qualified instructors. After completing both the theoretical and practical phases, employees are deemed fit and receive credentials validated by the Health, Safety, and Environment (HSE) team before starting their activities. The management of contractor competencies is the responsibility of the contracted companies, with oversight carried out by the contract supervisor. Operations are supported by the local HSE team, which is responsible for raising workforce awareness about conditions that could lead to incidents, using the Safety Briefings as the main tool. The corporate HSE management team conducts an annual review of accidents from the period to define the training schedule, prioritizing events where human factors were identified as key causes.
The personal protective equipment (PPE) management policy is established under procedure PR.CRP.HSE.018, which sets guidelines for the supply, use, storage, cleaning, maintenance, and replacement of PPE, ensuring the substitution of damaged or lost items. For contracted employees or visitors, the responsibility for providing equipment lies with the contracted company, unless the contract specifically assigns the provision and management to Eneva. The GENU system is used to record the issuance and return of materials and to monitor the validity of PPE certification.
The effectiveness of training is monitored through periodic meetings to review health and safety indicators, compliance with mandatory and optional trainings, identification of nonconformities, and calculation of the Total Frequency Index (IDFT). In addition, critical analysis reports covering all company units are prepared.</t>
  </si>
  <si>
    <t>In 2024, Eneva recorded zero fatalities among employees and contractors, with a Total Recordable Incident Rate (TRIR) of 0.97 and a Near Miss Frequency Rate (NMFR) of 10.16.</t>
  </si>
  <si>
    <r>
      <t xml:space="preserve">Health and safety figures and rates for employees and contractors – E&amp;P </t>
    </r>
    <r>
      <rPr>
        <b/>
        <vertAlign val="superscript"/>
        <sz val="10"/>
        <color rgb="FF02585C"/>
        <rFont val="Calibri "/>
      </rPr>
      <t>1, 2</t>
    </r>
  </si>
  <si>
    <t>Employee</t>
  </si>
  <si>
    <t>Employee and Contractors</t>
  </si>
  <si>
    <t>Fatality rate</t>
  </si>
  <si>
    <t>¹ In all phases of the natural gas exploration and production lifecycle, Eneva's HSE Policy (PL.CRP.SSMA.001) and HSE Guidelines (DT.CRP.SSMA.002) are applicable and implemented. Certain stages are predominantly carried out by contractors, especially in seismic acquisition and well drilling, as are some production processes, such as gas compression. In these cases, a Bridging Document is established between the contractor's Management System and Eneva's HSE Management System. This document is jointly drafted by the contractor and Eneva and sets out the procedures contractors must follow to meet Eneva's SSMA Guidelines.</t>
  </si>
  <si>
    <r>
      <t xml:space="preserve">2 </t>
    </r>
    <r>
      <rPr>
        <i/>
        <sz val="10"/>
        <color rgb="FF695E4A"/>
        <rFont val="Calibri "/>
      </rPr>
      <t>E&amp;P operations were counted.</t>
    </r>
  </si>
  <si>
    <t>Occupational Health and Safety in E&amp;P</t>
  </si>
  <si>
    <t>Occupational Health and Safety (Power Generation)</t>
  </si>
  <si>
    <t>In 2024, Eneva recorded zero fatalities among employees and contractors at its power generation plants, with a Total Recordable Incident Rate (TRIR) of 1.44 and a Near Miss Frequency Rate (NMFR) of 11.96.</t>
  </si>
  <si>
    <r>
      <t>Health and safety figures and rates for employees and contractors - power generation</t>
    </r>
    <r>
      <rPr>
        <b/>
        <vertAlign val="superscript"/>
        <sz val="10"/>
        <color rgb="FF02585C"/>
        <rFont val="Calibri "/>
      </rPr>
      <t xml:space="preserve"> 1</t>
    </r>
  </si>
  <si>
    <r>
      <t xml:space="preserve">1 </t>
    </r>
    <r>
      <rPr>
        <i/>
        <sz val="10"/>
        <color rgb="FF695E4A"/>
        <rFont val="Calibri "/>
      </rPr>
      <t>Power generation operations were counted.</t>
    </r>
  </si>
  <si>
    <t>In 2024, the total number of employees increased by 19.0%, rising from 1,551 to 1,846. This growth was mainly driven by permanent contracts, which grew by 21.0%, increasing from 1,516 to 1,835. Among men, the increase was 21.3%, and among women, 20.0%. The number of temporary employees decreased by 68.6%, from 35 to 11. Among men, the decrease was 58.8%, and among women, 77.8%. These figures reflect overall workforce growth, with a larger share of permanent contracts compared to temporary roles.</t>
  </si>
  <si>
    <r>
      <t xml:space="preserve">Total workforce by employment contract and gender </t>
    </r>
    <r>
      <rPr>
        <b/>
        <vertAlign val="superscript"/>
        <sz val="10"/>
        <color rgb="FF695E4A"/>
        <rFont val="Calibri "/>
      </rPr>
      <t>1, 2, 3, 4</t>
    </r>
    <r>
      <rPr>
        <vertAlign val="superscript"/>
        <sz val="10"/>
        <color rgb="FF695E4A"/>
        <rFont val="Calibri "/>
      </rPr>
      <t xml:space="preserve"> </t>
    </r>
  </si>
  <si>
    <t>Employment contract</t>
  </si>
  <si>
    <t>Permanent</t>
  </si>
  <si>
    <t>Temporary</t>
  </si>
  <si>
    <t>³ We have no non-guaranteed hours employees.</t>
  </si>
  <si>
    <r>
      <rPr>
        <i/>
        <vertAlign val="superscript"/>
        <sz val="10"/>
        <color rgb="FF695E4A"/>
        <rFont val="Calibri "/>
      </rPr>
      <t>2</t>
    </r>
    <r>
      <rPr>
        <i/>
        <sz val="10"/>
        <color rgb="FF695E4A"/>
        <rFont val="Calibri "/>
      </rPr>
      <t xml:space="preserve"> In the last quarter of 2022, we began mobilizing teams for the planning and implementation of the Azulão 950MW Venture, a new thermal complex in Amazonas. This has resulted in team number growth. Throughout 2023, this growth included professionals working onsite in Amazonas state and teams based in the Rio de Janeiro office.</t>
    </r>
  </si>
  <si>
    <r>
      <rPr>
        <i/>
        <vertAlign val="superscript"/>
        <sz val="10"/>
        <color rgb="FF695E4A"/>
        <rFont val="Calibri "/>
      </rPr>
      <t xml:space="preserve">1 </t>
    </r>
    <r>
      <rPr>
        <i/>
        <sz val="10"/>
        <color rgb="FF695E4A"/>
        <rFont val="Calibri "/>
      </rPr>
      <t>The total number of employees is calculated by considering those with indefinite-term employment contracts (CLT), fixed-term employment contracts (CLT), employees with disabilities (PWDs), and Statutory Officers.</t>
    </r>
  </si>
  <si>
    <r>
      <rPr>
        <i/>
        <vertAlign val="superscript"/>
        <sz val="10"/>
        <color rgb="FF695E4A"/>
        <rFont val="Calibri "/>
      </rPr>
      <t>4</t>
    </r>
    <r>
      <rPr>
        <i/>
        <sz val="10"/>
        <color rgb="FF695E4A"/>
        <rFont val="Calibri "/>
      </rPr>
      <t xml:space="preserve"> In 2024, the mobilization of teams continued for the planning and implementation of the Azulão 950MW Project. In the final quarter of the year, Eneva acquired the Linhares (ES), Tevisa (ES), Povoação (ES), and Gera Maranhão (MA) thermal power plants.</t>
    </r>
  </si>
  <si>
    <r>
      <t xml:space="preserve">Total workforce by employment contract and region </t>
    </r>
    <r>
      <rPr>
        <b/>
        <vertAlign val="superscript"/>
        <sz val="10"/>
        <color rgb="FF695E4A"/>
        <rFont val="Calibri "/>
      </rPr>
      <t>1, 2, 3, 4, 5</t>
    </r>
  </si>
  <si>
    <t>Definite term</t>
  </si>
  <si>
    <t>Indefinite term</t>
  </si>
  <si>
    <t>Region</t>
  </si>
  <si>
    <t>¹ For distribution by region, we considered the employee's workplace location in December of each respective year.</t>
  </si>
  <si>
    <t>² There are no employees in the Midwest and South regions.</t>
  </si>
  <si>
    <r>
      <rPr>
        <i/>
        <vertAlign val="superscript"/>
        <sz val="10"/>
        <color rgb="FF695E4A"/>
        <rFont val="Calibri "/>
      </rPr>
      <t>4</t>
    </r>
    <r>
      <rPr>
        <i/>
        <sz val="10"/>
        <color rgb="FF695E4A"/>
        <rFont val="Calibri "/>
      </rPr>
      <t xml:space="preserve"> We have no non-guaranteed hours employees.</t>
    </r>
  </si>
  <si>
    <t>³ In the last quarter of 2022, we began mobilizing teams for the planning and implementation of the Azulão 950 Venture, a new thermal complex in Amazonas. This has resulted in team number growth. Throughout 2023, this growth included professionals working onsite in Amazonas state and teams based in the Rio de Janeiro office.</t>
  </si>
  <si>
    <r>
      <rPr>
        <i/>
        <vertAlign val="superscript"/>
        <sz val="10"/>
        <color rgb="FF695E4A"/>
        <rFont val="Calibri "/>
      </rPr>
      <t xml:space="preserve">5 </t>
    </r>
    <r>
      <rPr>
        <i/>
        <sz val="10"/>
        <color rgb="FF695E4A"/>
        <rFont val="Calibri "/>
      </rPr>
      <t>In 2024, the mobilization of teams continued for the planning and implementation of the Azulão 950 Project. In the final quarter of the year, Eneva acquired the Linhares (ES), Tevisa (ES), Povoação (ES), and Gera Maranhão (MA) thermal power plants.</t>
    </r>
  </si>
  <si>
    <t xml:space="preserve">In 2024, Eneva had 6,495 non-employee workers.  </t>
  </si>
  <si>
    <r>
      <t xml:space="preserve">Workers who are not employees </t>
    </r>
    <r>
      <rPr>
        <b/>
        <vertAlign val="superscript"/>
        <sz val="10"/>
        <color rgb="FF695E4A"/>
        <rFont val="Calibri "/>
      </rPr>
      <t>1, 2, 3</t>
    </r>
  </si>
  <si>
    <t>Apprentices </t>
  </si>
  <si>
    <t>Interns</t>
  </si>
  <si>
    <t>¹ The position as of December each year was used to calculate the three groups of workers. These numbers are tracked separately from employees due to their type of employment contract.</t>
  </si>
  <si>
    <t>² Just as we mobilized our team for the Azulão 950MW Project, contractors were also mobilized throughout 2023, in greater numbers than in 2022 in Northern Amazonas state.</t>
  </si>
  <si>
    <r>
      <rPr>
        <i/>
        <vertAlign val="superscript"/>
        <sz val="10"/>
        <color rgb="FF695E4A"/>
        <rFont val="Calibri "/>
      </rPr>
      <t xml:space="preserve">3 </t>
    </r>
    <r>
      <rPr>
        <i/>
        <sz val="10"/>
        <color rgb="FF695E4A"/>
        <rFont val="Calibri "/>
      </rPr>
      <t>In 2024, the number of non-employee workers increased due to the mobilization for the Azulão 950MW Project. The year also saw the implementation of the Technical Internship Program, which drove up the number of interns compared to the previous year.</t>
    </r>
  </si>
  <si>
    <t>In 2024, 68% of the senior executives hired for Eneva’s operational units came from the local community. 
The geographic definition of “local community” includes all communities located in the same region as Eneva’s operations and power plants, covering the North, Northeast, and Southeast regions. In 2024, the Southeast region was added to this definition following the acquisition of the Tevisa, Linhares, and Povoação thermal power plants.
The company controls the hiring of local labor. In each recruitment process, the job requirements and location are analyzed to promote the hiring of professionals from communities near the company’s operations.</t>
  </si>
  <si>
    <t>In 2024, Eneva recorded 336 new hires, with a new hire rate of 18%. That year it recorded a turnover rate of 16%.</t>
  </si>
  <si>
    <r>
      <t xml:space="preserve">Total number and turnover rate </t>
    </r>
    <r>
      <rPr>
        <b/>
        <vertAlign val="superscript"/>
        <sz val="10"/>
        <color rgb="FF02585C"/>
        <rFont val="Calibri "/>
      </rPr>
      <t>1, 2</t>
    </r>
  </si>
  <si>
    <t>Year</t>
  </si>
  <si>
    <t>Total number of new hires</t>
  </si>
  <si>
    <t>New hire rate</t>
  </si>
  <si>
    <t>By age group</t>
  </si>
  <si>
    <t>By gender</t>
  </si>
  <si>
    <t>By region</t>
  </si>
  <si>
    <t>1 Data for 2022 and 2023 have been reviewed and adjusted. GRI 2-4</t>
  </si>
  <si>
    <t>2 The new hire rate is calculated by the following formula: (total new hires / total employees)</t>
  </si>
  <si>
    <r>
      <t xml:space="preserve">Total number and new hire rate </t>
    </r>
    <r>
      <rPr>
        <b/>
        <vertAlign val="superscript"/>
        <sz val="10"/>
        <color rgb="FF02585C"/>
        <rFont val="Calibri "/>
      </rPr>
      <t>1, 2</t>
    </r>
  </si>
  <si>
    <t>2 The turnover rate is calculated by following formula: (total terminations+total new hires) /2/ total employees</t>
  </si>
  <si>
    <t>In 2024, Eneva expanded its Technical Internship Program, hiring 30 young people in the states of Amazonas, Maranhão, and Roraima, focusing on training and developing new operators for the company. During the same period, the Undergraduate Internship Program admitted 77 students, who will embark on a 24-month journey focused on learning and professional development. The second class of the Trainee Program was completed with the hiring of 18 professionals in areas such as business, exploration and production, and operations.
Eneva maintains partnerships with educational institutions across the country, which help attract qualified talent and strengthen the company’s employer brand. Reinforcing its commitment to developing the local workforce, the company also celebrated the inauguration of the technical school in Silves, Amazonas. Three technical courses are currently offered to the local population, focusing on Gas and Energy, Electromechanics, and Agriculture, contributing to regional progress.</t>
  </si>
  <si>
    <t>Eneva offers a wide range of benefits to full-time (CLT) employees and apprentices, as established in each site's Collective Agreements. Life insurance is fully funded by the company and afforded to all CLT employees and apprentices, with a percentage that varies according to basic salary and a differentiated calculation for officers. The health plan is provided for CLT employees, apprentices, and interns, also fully covered by the company, allowing the inclusion of children, spouses, and stepchildren as dependents upon documentary proof. Disability and invalidity assistance is offered exclusively at the Pecém and Maranhão Thermal Cluster (CGTF) units, as per the Collective Agreement, upon submission of a medical report and approval by the medical team.
Maternity and paternity leave follow extended periods guaranteed in the Collective Agreement, set at 120 days for mothers, with an additional 60-day extension, and 20 days for fathers. The private pension plan is available to permanent CLT employees, allowing enrollment in the PGBL or VGBL models, with monthly contributions ranging from 1% to 5% of basic salary, matched by the company. There is also a voluntary plan, without company matching, that allows additional contributions of 1% to 5% of salary.
Eneva also offers a stock acquisition plan, embedded in the Long-Term Incentive Programs, alongside the Matching Shares Program, which allows employees to acquire company shares by investing part of the amount received in the Short-Term Incentive and receiving equivalent shares after three years of vesting. The program is validated annually by the Board of Directors.
Other benefits offered to CLT employees include access to Gympass, payroll-deductible loans, dental plans, daycare and childminder assistance, school supplies allowance, school aid, educational support for children, and incentives for language learning and education, all governed by Collective Agreements specific to each location.</t>
  </si>
  <si>
    <t>Eneva conducts annual market surveys to define the compensation levels applied across all locations and professional levels, ensuring external competitiveness. In 2024, the company’s lowest salary was, on average, 23% higher than the current minimum wage, with no distinction by gender, location, or operational facility.
Compensation levels are set considering job responsibilities, time dedicated to the role, competencies, union agreements, and the federal and state minimum wages.
For contractors, the company does not track data on the relationship between the lowest wage paid and the prevailing minimum wage.</t>
  </si>
  <si>
    <r>
      <t xml:space="preserve">Ratio of standard entry-level wage compared to local minimum wage (%) </t>
    </r>
    <r>
      <rPr>
        <b/>
        <vertAlign val="superscript"/>
        <sz val="10"/>
        <color rgb="FF695E4A"/>
        <rFont val="Calibri "/>
      </rPr>
      <t>1</t>
    </r>
  </si>
  <si>
    <t>By gender and operation</t>
  </si>
  <si>
    <t xml:space="preserve">Eneva (Rio de Janeiro and São Paulo offices) </t>
  </si>
  <si>
    <t>Eneva Amazonas and Roraima</t>
  </si>
  <si>
    <t>Pecém II and CGTF (Ceará)</t>
  </si>
  <si>
    <t>Espírito Santo operations</t>
  </si>
  <si>
    <t>Eneva General</t>
  </si>
  <si>
    <t>1 All Company operational sites that have been incorporated or commissioned for more than 1 year are considered mature.</t>
  </si>
  <si>
    <r>
      <t xml:space="preserve">Eneva embeds human rights in its operations as part of its commitment to sustainable development. The identified impacts cover economic, environmental, and social dimensions, bringing both positive effects and operational challenges. On the economic side, adopting human rights practices strengthens institutional reputation and attracts investors, though it involves adaptation and training costs, especially in remote regions. On the environmental front, these practices promote responsible resource use, process innovation, and pollution reduction, while facing the challenge of identifying effective and economically viable solutions. On the social side, positive impacts include improved working conditions, safety, equity, and respect for the rights of employees and contractors, as well as community engagement, local workforce training, and development. Negative impacts include noise, particulate emissions, and increased traffic flow, which are monitored by environmental and Health, Safety, and Environment (HSE) teams, with reporting to licensing authorities and the community.
Eneva is committed to forging a legacy in the communities in its geographies by creating socioeconomic opportunities, conserving biodiversity, and upholding human rights.
To achieve this, the Company aims to generate sustainable value through social projects focused on community management and territorial vulnerability, organizing its initiatives around three core pillars: Energy Transition, Socioeconomic Opportunities, and Environmental Conservation and Bioeconomy. Each pillar is supported by strategic topics, such as female empowerment, education, and workforce integration—under the Socioeconomic Opportunities pillar—and the promotion of the bioeconomy—under the Environmental Conservation and Bioeconomy pillar. These pillars and their respective topics are aligned with the United Nations Sustainable Development Goals (SDGs), fostering a positive impact in areas of direct influence.
</t>
    </r>
    <r>
      <rPr>
        <b/>
        <sz val="10"/>
        <color rgb="FF695E4A"/>
        <rFont val="Calibri "/>
      </rPr>
      <t>Female empowerment:</t>
    </r>
    <r>
      <rPr>
        <sz val="10"/>
        <color rgb="FF695E4A"/>
        <rFont val="Calibri "/>
      </rPr>
      <t xml:space="preserve">
Eneva is dedicated to expanding economic opportunities for women, promoting financial autonomy and the advancement of their professional paths. Key projects in this area include Elas Empreendedoras, launched in 2021, and Combating the sexual abuse and exploitation of children, initiated in 2024 in Amazonas with an investment of R$ 1.5 million.
The Company maintains a firm, non-negotiable commitment to combat child sexual exploitation. To support this, Eneva formed strategic partnerships with several institutions and identified the “Grandes Empreendimentos” program by Instituto Childhood Brasil as aligned with its mission. Internally, Eneva adopted a broad, integrated approach that includes training for all organizational levels, the use of communication channels to share educational content, and the distribution of informational materials. Strict sanctions were established to ensure any reports are thoroughly investigated, and its whistleblowing channels are continuously monitored and enhanced. Eneva also conducted assessments in its operating geographies, implementing improvements such as enhanced monitoring and security in employee accommodations.
</t>
    </r>
    <r>
      <rPr>
        <b/>
        <sz val="10"/>
        <color rgb="FF695E4A"/>
        <rFont val="Calibri "/>
      </rPr>
      <t xml:space="preserve">Education and insertion in the job market:
</t>
    </r>
    <r>
      <rPr>
        <sz val="10"/>
        <color rgb="FF695E4A"/>
        <rFont val="Calibri "/>
      </rPr>
      <t xml:space="preserve">Eneva’s initiatives in this area focus on training young people and adults and preparing them for the labor market, aiming to reduce poverty and promote social inclusion. Notable projects in 2024 included the digital literacy initiative and the Technical School in Silves, both located in Amazonas.
The digital literacy project is designed to introduce digital skills to people in socially vulnerable situations within the Company’s operational areas. More than R$ 300,000 was invested in the initiative, which includes participants from the Elas Empreendedoras program in Itapiranga. Developed in partnership with SoulCode Academy, the content was fully adapted to local needs to ensure inclusive solutions. As a result, the project has already enabled the creation of 22 virtual sales outlets for marketing products from the program’s entrepreneurs.
In partnership with the Amazonas State Government, in 2024, the Company invested in the renovation and construction of the Prof. Wilson Carvalho Pereira Vocational Training School to establish a unit of the Amazonas Center for Technological Education (Cetam).
Additionally, in the field of economic development, Eneva invested in job creation, with a strong emphasis on regional hiring. In 2024, this rate reached 73%, supported by a program that encourages employees to reside in the cities where Eneva’s hubs are located.
</t>
    </r>
    <r>
      <rPr>
        <b/>
        <sz val="10"/>
        <color rgb="FF695E4A"/>
        <rFont val="Calibri "/>
      </rPr>
      <t>Promoting the Bioeconomy:</t>
    </r>
    <r>
      <rPr>
        <sz val="10"/>
        <color rgb="FF695E4A"/>
        <rFont val="Calibri "/>
      </rPr>
      <t xml:space="preserve">
To preserve biodiversity and strengthen sustainable value chains, Eneva supports projects that promote family-based agroforestry production and environmental conservation, generating income for local communities.
Further information on the projects developed and underway in each of the company’s strategic pillars is available in the 2024 Integrated Report.</t>
    </r>
  </si>
  <si>
    <t>In 2024, Eneva identified significant indirect economic impacts, including payments of government shares, investments in research and development, and retention of exploration areas. Reported amounts include R$ 21.7 million in Special Interests, R$ 19.2 million in research and development, and R$ 121.1 million in land retention.
Royalty and production-sharing payments, regulated by Decree No. 2.705/1998 and the Oil Law (Law No. 9.478/1997), are transferred by the National Agency of Petroleum, Natural Gas and Biofuels (ANP) to the federal, state and municipal governments. In 2024, Eneva paid a total of R$ 574.2 million in royalties to the states, with R$ 11.2 million to Amazonas and R$ 562.9 million to Maranhão. In Maranhão, municipalities received R$ 220.1 million, with major recipients including Santo Antônio dos Lopes (R$ 103.6 million), Lima Campos (R$ 32.9 million), and Trizidela do Vale (R$ 31.6 million). In Amazonas, Itapiranga received R$ 248,600, while Silves benefited from R$ 5.9 million.
These transfers drive the socioeconomic development of Eneva's geographies. In Santo Antônio dos Lopes (MA), the average monthly wage of formal workers increased from 1.1 times the minimum wage in 2010 to 6.9 in 2022, while the industry’s share of the municipal GDP grew from 6% in 2010 to 93% in 2021, according to IBGE. The municipality’s Basic Education Development Index (IDEB) also improved, rising from 3.6 to 5.1 between 2011 and 2021, surpassing the Maranhão state average (4.7).
In Amazonas, where Eneva has operated in the municipalities of Silves and Itapiranga since 2020, Silves’ GDP grew by 31% between 2020 and 2021, rising from R$ 133.8 million to R$ 175 million at current prices. The municipality’s IDEB increased from 5.5 in 2019 to 6.5 in 2021, an 85% variation, while the number of salaried workers grew by 73%, and the average monthly wage rose from 1.7 to 2.5 times the minimum wage over the period.</t>
  </si>
  <si>
    <t>There were no reported incidents of violations involving rights of indigenous peoples in 2024. However, a Public Civil Action was filed in May 2023 by the Associação de Silves pela Preservação Ambiental Cultural (Aspac) et al, contesting the company’s activities in Amazonas state. The legal case involves the Brazilian Foundation for Indigenous Peoples (Funai), Ibama and the Amazonas Environmental Protection Institute (Ipaam) and seeks to revoke the environmental licenses of the Azulão Complex issued by Ipaam and all acts related to the Azulão Field, located between the municipalities of Silves and Itapiranga. The plaintiffs contend that there are indigenous communities in the Azulão Complex’s area of influence that were not previously consulted. In its legal defense, Eneva argues that there are no recognized or studied indigenous lands in the project's area of influence. This claim relied on studies conducted before the project’s implementation and is corroborated by information available in the Funai database, which confirms there are no indigenous communities in the region.
Eneva underscores its commitment to complying with current laws and regulations, ensuring the regularity of Azulão Complex's licensing process and reiterating that indigenous peoples' rights are not being violated.</t>
  </si>
  <si>
    <t>Eneva reports that in the 2024 period, 100% of its operations implemented engagement, impact assessments, and development programs focused on the local community. The initiatives include social impact assessments, including gender impact, based on participatory processes, environmental impact assessments with continuous monitoring, and the public disclosure of the results of these assessments.
The company develops local programs based on the needs identified within the communities and establishes stakeholder engagement plans grounded in stakeholder mapping. It maintains committees and broad community consultation processes, including with vulnerable groups, as well as labor councils, occupational health and safety commissions, and other worker representative entities to discuss impacts.
Eneva also provides formal processes for receiving complaints from local communities.</t>
  </si>
  <si>
    <t>The operations cover several locations, including the Parnaíba Cluster in the municipalities of Santo Antônio dos Lopes, Capinzal do Norte, Lima Campos, Pedreiras, and Trizidela do Vale, in Maranhão; coal-fired plants in Pecém, Ceará, and Itaqui, Maranhão; as well as sites in Silves, Amazonas (Azulão), Barra dos Coqueiros, Sergipe (Hub Sergipe), Juazeiro, Bahia (Futura), and Boa Vista, Roraima (Jaguatirica). Eneva also has operations in Linhares and Aracruz, Espírito Santo, in addition to Exploration and Production (E&amp;P) wells in Maranhão and Amazonas.
The actual and potential negative impacts of the operations include odor pollution, siren activations, and heavy machinery transport at the Parnaíba Cluster; coal particulate emissions affecting nearby residences at the Pecém and Itaqui coal plants; increased foot traffic, heavy machinery transport, and large vehicle circulation at the Azulão Plant; operational impacts on the fishing community, odors, and noise at Hub Sergipe; increased particulates and vehicle movement at the Futura unit; and heavy vehicle transport at Jaguatirica.
Environmental impacts include air emissions, water withdrawal, wastewater discharge, waste generation, noise, and vibration emissions. In thermal plants, the most significant potential impacts are changes in air quality, water resources and soil, and disturbances to the population due to noise emissions. These impacts are controlled through environmental management measures and continuous monitoring, following the Basic Environmental Programs of each operational unit and the requirements of the environmental licenses.
In Exploration and Production (E&amp;P) activities, impacts include vegetation clearance, generation of wastewater and waste, and erosion processes and changes in soil and water resource quality. These impacts are temporary and reversible, with an average duration of 45 days. To mitigate these effects, Eneva requires contractor companies to follow its Environmental Guidelines, under the oversight of company employees to ensure compliance with the established control requirements.</t>
  </si>
  <si>
    <t>Eneva develops programs to manage displacement and resettlement impacts, taking into account the socioeconomic realities of the affected communities. These processes are conducted with the participation of the resettled population, public authorities, and other stakeholders.
At the Nova Demanda Hub, located in Santo Antônio dos Lopes (Maranhão), resettlement was carried out in 2016 during the implementation of the Parnaíba Cluster, involving 65 families through a participatory and voluntary model that respected family ties and the community’s traditional farming-based way of life. In addition to compensation, the families received housing and areas designated for agroecological production. Since then, they have participated in socio-environmental projects run by Eneva, including the Nova Demanda Agricultural Hub, launched in 2020, which promotes sustainable agriculture, entrepreneurship, and the strengthening of the local association. The project includes specialized technical support to help transition from subsistence farming to income generation, providing technical workshops, promoting fairs, and integrating products into public programs. In 2024, 65 direct participants received 20 hours of training and were approved for public programs such as the National School Feeding Program (PNAE), Food Acquisition Program (PAA), and the Family Farming Procurement Program (Procaf). The project also enhanced the nursery for seedling production and sales, enabling direct sales to local businesses and the Santo Antônio dos Lopes municipal government.
At the Nova Canaã Hub in Paço do Lumiar (Maranhão), resettlement took place in 2009 as part of the Itaqui Thermal Power Plant’s (UTE) operations, relocating families from an old landfill site to a residential area with proper social infrastructure, access to healthcare, and education. In 2024, the project advanced into the post-emancipation phase, fulfilling the commitments made with the environmental agency and the community. Progress monitoring continues, especially regarding the inclusion of new partners and public policies. The HortCanaã Agricultural Hub, launched in 2009, maintains sustainable agricultural production activities to ensure job creation, income, and autonomy for the resettled community. In 2024, the project progressed with the production of organic cocoa using agroforestry and agroecological models, with sales directed to Chocolates Tapuio, a company specialized in the “Bean to Bar” model, which demands quality standards from the selection of cocoa beans to the sale of the chocolate. In December 2024, the project participated for the second time in the Maranhão State Family Farming Fair, where it was recognized as a pioneering initiative in cocoa production in the state.
At the Recanto Cajueiro Hub in Barra dos Coqueiros (Sergipe), resettlement began in 2020, near the Hub Sergipe facilities, involving 74 families on a voluntary basis. The Livelihood Restructuring Program was structured to ensure the preservation of traditional lifestyles and adaptation to the new location. Each year, the progress of resettled families is monitored through the Impact Report, prepared based on individual household surveys with program beneficiaries. In 2024, the project recorded 70 hours of training and subsistence agricultural production on a 1.65-hectare plot, with crops including strawberries, cassava, soursop, bananas, okra, cilantro, sugar-apple, pineapple, kale, and chives.</t>
  </si>
  <si>
    <t>The total estimated cost for decommissioning the facilities and abandoning the fields currently under Eneva’s concession contracts is R$ 533.8 million. A field is deactivated at the end of its production activities or in the event of termination of the concession contract, in accordance with the established time lines. For this, the company is required to prepare a Facility Deactivation Program.</t>
  </si>
  <si>
    <t>In 2024, Eneva recorded 30 complaints from local communities, all of which were addressed and resolved, achieving a 100% resolution rate. None of the cases required formal remediation measures.</t>
  </si>
  <si>
    <t>Number and type of complaints from local communities identified</t>
  </si>
  <si>
    <t>Total grievances</t>
  </si>
  <si>
    <t>Percentage of Grievances addressed and resolved</t>
  </si>
  <si>
    <t>Percentage of Grievances resolved by reparation</t>
  </si>
  <si>
    <t>Through social diagnostics, mapping, monitoring, forums, and meetings with local leaders, Eneva identifies vulnerable groups in the regions where it operates, including resettled individuals, compensated persons, artisanal fishers, shellfish gatherers, women, and farmers from surrounding communities. In the states of Maranhão, Amazonas, and Sergipe, the company maintains relationships with traditional communities. Engagement with these groups occurs through support for the organization of associations and socio-environmental projects, inclusion in public policies, training in new socioeconomic skills, and events focused on the commercialization of their products, aiming to enhance traditional activities.
There are also specific initiatives for women, promoting their inclusion in the local socioeconomic context. In 2024, there was an increase in the number of project participants, with results such as families rising above the poverty line, inclusion of projects in public policies, expansion of income-generating partnerships, and promotion of education. The actions carried out contributed to the autonomy of participants by expanding their knowledge and encouraging associativism.
Eneva annually hosts Community Forums, with participation from local residents, representatives of social projects, and public authorities, promoting qualitative dialogue, transparency, and collective development of initiatives. Additionally, Community Management Committees are held quarterly with community leaders to address topics related to the company’s initiatives and operational impacts, serving as channels for dialogue and information dissemination. Permanent home visits are also conducted, providing operational information and addressing topics related to health, safety, and citizenship to communities within the Direct Influence Areas (DIAs).</t>
  </si>
  <si>
    <t>Eneva structures its supply chain management by considering logistical challenges and socioeconomic opportunities, especially in the remote regions where it operates. The company fuels local development by prioritizing regional suppliers, fostering the local economy, and promoting sustainable and responsible practices.
The Company requires its suppliers to adopt best environmental, social, and governance (ESG) practices, enforced through contractual clauses and the Code of Conduct. This document sets guidelines on legal compliance, health and safety, transparency, ethics and integrity, conflicts of interest, socio-environmental management, and respect for human and community rights. The 2024 revised version includes topics such as freedom of association, greenhouse gas emissions, waste management, and biodiversity protection.
To mitigate risks and drive continuous improvement, Eneva uses the Supplier Performance Index (IDF), a quarterly evaluation process based on criteria in health, safety, and environment (HSE); organization and quality; service level (SLA), contract management; and compliance. Suppliers scoring below 70% in any of these areas must develop corrective action plans, monitored by the evaluating teams. Consolidated monthly reports ensure continuous monitoring and the mitigation of negative impacts.
Eneva conducts operational needs mapping, local business rounds to identify suppliers, and participates in the Supplier Development Program in Maranhão, where it has its longest-standing operations. These initiatives enable the exchange of best practices and the expansion of a network of qualified suppliers, contributing to the sustainability and efficiency of the supply chain.</t>
  </si>
  <si>
    <t>In 2024, Eneva allocated 21.09% of the total purchasing budget at its key operational plants to local suppliers, totaling R$ 206.4 million. The definition of “local” refers to suppliers whose state of origin is the same as the destination state of the company’s operations.
Eneva classifies its “key operational plants” as its power generation and natural gas exploration and production assets.
The total volume of contracts with local suppliers remained significant, with notable highlights in Ceará and Maranhão, which recorded the highest percentages of local supplier participation since the launch of the Sustainability Assessment Report (RAS), reaching 43% and 29%, respectively.</t>
  </si>
  <si>
    <r>
      <t xml:space="preserve">Proportion of spending on locally-based suppliers  </t>
    </r>
    <r>
      <rPr>
        <b/>
        <vertAlign val="superscript"/>
        <sz val="10"/>
        <color rgb="FF695E4A"/>
        <rFont val="Calibri "/>
      </rPr>
      <t>1</t>
    </r>
  </si>
  <si>
    <t>By State</t>
  </si>
  <si>
    <t>local value 
(R$ million)</t>
  </si>
  <si>
    <t xml:space="preserve">¹ The geographical definition of local refers to suppliers originating from the same state as Eneva's destination state. Important operational plants include generation and E&amp;P assets. The scope used to make the response is the Spend base. </t>
  </si>
  <si>
    <t>Eneva conducts supplier risk assessments to identify the potential presence of child labor and the exposure of young workers to hazardous conditions. Categories identified as having significant risk include waste and wastewater management and uniform supply, as defined in the company’s supply risk matrix. This evaluation is conducted comprehensively, without distinction by operation, supplier, or geographic location. The supplier qualification questionnaire includes specific questions on the topic, and contracts contain clauses prohibiting practices that violate human rights, with the possibility of contract termination in case of non-compliance. The Company also conducts due diligence on third parties to assess legal proceedings, fines, press reports and restrictive lists, in order to map integrity risks and any history of involvement in child labor or forced and compulsory labor. Procurement contracts include anti-corruption clauses with explicit references to human rights protection.
Contract oversight is conducted in person to ensure accurate execution of the defined scope. Eneva provides a whistleblowing channel open to third parties, allowing the reporting of human rights violations. This channel is managed by an independent firm to ensure that report makers remain anonymous.</t>
  </si>
  <si>
    <t>Eneva conducts supplier risk assessments to identify the possible presence of child or forced labor. Categories identified as having significant risk include engineering services, construction and projects, laundry and uniform supply, as defined in the company’s supply risk matrix. This evaluation is conducted comprehensively, without distinction by operation, supplier, or geographic location.
To prevent such practices, Eneva adopts preventive measures during the supplier qualification process, led by Compliance. The qualification questionnaire includes specific questions on the topic, and contracts contain explicit clauses prohibiting forced labor, with the possibility of contract termination in case of non-compliance. The company also performs due diligence to assess contractors, including reviewing the list of employers fined for using forced or compulsory labor, published semiannually by the Ministry of Labor, as well as monitoring related media.
During the procurement process, anti-corruption clauses are included that expressly prohibit forced labor and require the protection of human rights. The Third-Party Code of Conduct, which establishes the obligation to uphold fundamental human rights and integrity, is a mandatory annex to contracts and must be formally accepted by all suppliers.
Contract oversight is conducted in person, verifying the execution of the established scope and assessing any potential noncompliance related to labor dignity. Eneva also provides a whistleblowing channel open to third parties, allowing the reporting of human rights violations. This channel is managed by an independent firm, ensuring the anonymity of whistleblowers, and operates on a 24/7 basis.</t>
  </si>
  <si>
    <t>In 2024, no new suppliers were selected based on social criteria.</t>
  </si>
  <si>
    <t>In 2024, Eneva did not assess suppliers for environmental impacts. The qualification process aims to understand the supplier’s structure regarding this topic, taking into account the existence of policies, indicators, training programs, environmental licenses, and certifications such as ISO 14001 (Environmental Management System).</t>
  </si>
  <si>
    <t>Eneva is guided by the principle of establishing a culture of prevention, mitigation, and response to events that may pose risks to human life, the environment, and company assets. 
The Company follows a structured approach to monitor the integrity of its assets, protect sensitive areas such as legal reserves, and ensure compliance with asset security standards. Its Health, Safety, and Environment (HSE) Policy sets forth guidelines for anticipating and promptly responding to critical situations. Management measures are monitored through indicator analysis, ensuring compliance with the emergency drill schedule and the implementation of improvements.
Corporate Guideline 10, on Emergency Preparedness, provides guidelines for the formulation of response plans, the designation of qualified teams, and the regular execution of training sessions and drills. In 2024, emergency drills were conducted involving neighboring communities at the Itaqui, Parnaíba, and HUB Sergipe units, strengthening communication and community preparedness for potential emergencies.
Management measures are monitored through indicator analysis at critical assessment meetings, ensuring compliance with the emergency drill schedule and the implementation of identified improvements. Each operational plant officer director is required to attend at least one drill per year. The effectiveness of actions is tracked through the Redmine system, enabling continuous adjustments to procedures.
Engagement with stakeholders, including neighboring communities, strengthens emergency management and ensures the effectiveness of implemented measures. All actions are aligned with industry best practices, ensuring the company is prepared to minimize risks and respond efficiently to any operational incident.</t>
  </si>
  <si>
    <t>Two Tier 1 process safety incidents were recorded in the E&amp;P segment – Gas Treatment System, one at STGP and one at STGA. Additionally, two Tier 2 process safety incidents occurred, both at STGA.</t>
  </si>
  <si>
    <t>There were no process safety incidents at the Itaqui and Pecém sites in 2024.</t>
  </si>
  <si>
    <t>Through its New Business function, Eneva identifies and develops opportunities aligned with its strategic goals, leveraging technologies such as automation, artificial intelligence, renewable energy, battery storage, and carbon capture and storage. These initiatives are supported by strategic partnerships and investments in research and development, taking into account future energy transition scenarios in Brazil and abroad. Positive impacts include increased productivity, reduced carbon footprint, sustainable use of natural resources, improved public health, job creation, local economic development, innovation in internal processes, and portfolio diversification. Negative impacts involve financial risks related to cost and revenue volatility and potential effects on neighboring communities. These are mitigated through operational efficiency and prior impact assessments.
The company acknowledges negative impacts related to thermal and renewable power generation and energy storage, which require natural resources and may affect emissions depending on the level of operation. Mitigation measures include efficiency gains, adoption of new technologies, and carbon capture. Business relations involve partnerships with specialized companies, educational institutions, and research centers, focusing on solution development and workforce training. Investors and energy buyers ensure the viability of the projects.
Innovation management is structured through a system with a formalized scope, purpose, and policy. The scope connects the company’s strategy with the pillars of regulatory agencies ANEEL and ANP, focusing on new products, services, and processes. The purpose is to become a national benchmark in innovation within the energy sector. The policy aims to ensure regulatory compliance, strategic alignment of research and development projects, a strengthened culture of innovation, and effective portfolio management. Risk analysis is supported by technical departments through due diligence and internal governance, with risks classified as either strategic (business-related) or operational (project-related). Strategic risks are reviewed annually, and those rated as “High” trigger action plans with designated owners, deadlines, costs, a GUT matrix, and status tracking.
Eneva periodically conducts trend analyses using methods such as coolhunting and studies including “Mega Trends and Technologies 2017–2050” (Richard Watson), “Emerging Science and Technology” (Imperial Tech Foresight), and the “Tech Trends Report” (Amy Webb), which inform the internal document “2025–2030 Trend Analysis.”
The effectiveness of measures is monitored using the FEL methodology and key performance indicators (KPIs). Monthly critical review meetings are held, and the company applies the OKR methodology, with auditable goals (“roof”) and aspirational targets (“moon”). Objectives include ensuring regulatory compliance, strategic alignment with ANEEL topics, fostering a culture of innovation, and managing the project pipeline. Indicators cover the regulatory liability limit, AMPERE index, alignment of projects with ANEEL topics, workshops, audiovisual content production, internal communication, event participation, training hours, governance meetings, and internal idea calls. Lessons learned are consolidated through an internal “Lessons Learned” process, allowing for updates to policies and procedures.
Stakeholder engagement is structured by classifying stakeholders based on importance, relevance, interest, and influence. Stakeholders are grouped into primary, involved, and notified categories, and are consulted or informed through monthly meetings. This engagement also occurs via strategic partnerships, collaborations with academic institutions, and specific contracts such as nondisclosure agreements, memorandums of understanding, and option-to-purchase agreements. Project effectiveness is tracked based on the FEL methodology and applicable indicators.</t>
  </si>
  <si>
    <t>In 2024, Eneva maintained several research, development, and technological innovation initiatives focused on the energy transition, operational efficiency, and emissions reduction, funded through regulatory mechanisms by the Brazilian Electricity Regulatory Agency (ANEEL), the National Agency for Petroleum, Natural Gas and Biofuels (ANP), and the company’s own funds.
Ongoing projects range from pilot plants for carbon capture and storage to technologies applied to hydrogen production in its various forms (green, blue, and turquoise), along with solutions for maintenance optimization, the use of artificial intelligence in thermal systems, and seismic imaging. Some of our most important initiatives include:</t>
  </si>
  <si>
    <t>Start and end date</t>
  </si>
  <si>
    <t>Maturity</t>
  </si>
  <si>
    <t>Source of Funds</t>
  </si>
  <si>
    <t>Total projected value</t>
  </si>
  <si>
    <t>Amount invested since project inception</t>
  </si>
  <si>
    <t>Amount invested in the current year</t>
  </si>
  <si>
    <t>12/07/2022 - 06/06/2025</t>
  </si>
  <si>
    <t>R&amp;D - TRL 7</t>
  </si>
  <si>
    <t>ANEEL regulated R&amp;D</t>
  </si>
  <si>
    <t>Optimization of the CO₂ capture process using MBTSA technology, with a pilot installation planned at gas- and coal-fired thermal power plants</t>
  </si>
  <si>
    <t>Eneva also invested in the H2 Turquesa project, with technological development led by the start-up DUX and a purchase option agreement for up to 20% of the company within five years. Another project was Voltta, aimed at commercial expansion in the B2B/SMB energy market, focusing on small- and medium-sized free consumers.
Evidence of these investments is documented through partial monitoring reports, technical reports, and accounting records of service orders in the SAP system.</t>
  </si>
  <si>
    <t>H2GREEN, focused on the feasibility of producing and applying green hydrogen in thermal power plants</t>
  </si>
  <si>
    <t>12/16/2022 - 01/15/2025</t>
  </si>
  <si>
    <t>R&amp;D - TRL 8</t>
  </si>
  <si>
    <t>GImpSI System, focused on managing the impacts of salinity in substations</t>
  </si>
  <si>
    <t>11/22/2021 - 01/21/2025</t>
  </si>
  <si>
    <t>R&amp;D - TRL 6</t>
  </si>
  <si>
    <t>GNL OPT, a decision-support system using artificial intelligence for LNG inventory control</t>
  </si>
  <si>
    <t>11/22/2021 - 05/21/2025</t>
  </si>
  <si>
    <t>Intelligent computational system for predicting residual life and maintenance support of thermal assets</t>
  </si>
  <si>
    <t>06/30/2023 - 06/29/2026</t>
  </si>
  <si>
    <t>Study of corrosion-resistant materials and development of suitable cement slurries for the construction of carbon capture and storage (CCS) wells</t>
  </si>
  <si>
    <t>12/22/2023 - 04/21/2026</t>
  </si>
  <si>
    <t>R&amp;D - TRL 5</t>
  </si>
  <si>
    <t>Methodological study for optimizing the methane steam reforming process and blue hydrogen (H2A) production, to be applied in the decarbonization of thermal power plants</t>
  </si>
  <si>
    <t>08/20/2024 - 08/19/2025</t>
  </si>
  <si>
    <t>R&amp;D - TRL 3</t>
  </si>
  <si>
    <t>Depth imaging of onshore seismic data for the exploration of natural gas fields and thermal power generation</t>
  </si>
  <si>
    <t>11/05/2024 - 01/04/2027</t>
  </si>
  <si>
    <t>Desalination of brackish water using heliothermal energy to optimize solar photovoltaic plant (UFV) operations</t>
  </si>
  <si>
    <t>08/20/2024 - 03/19/2027</t>
  </si>
  <si>
    <t>Development of a prototype system based on thermal plasma for turquoise hydrogen production through natural gas pyrolysis</t>
  </si>
  <si>
    <t>11/29/2024 - 01/08/2027</t>
  </si>
  <si>
    <t>Numerical and experimental study of permanent CO₂ storage in the integrated thermoelectric-reservoir system</t>
  </si>
  <si>
    <t>05/31/2023 - 06/30/2025</t>
  </si>
  <si>
    <t>R&amp;D - TRL 4</t>
  </si>
  <si>
    <t>Machine Learning applied to onshore seismic data through the ALINE system</t>
  </si>
  <si>
    <t>01/02/2023 - 01/30/2025</t>
  </si>
  <si>
    <t>Eneva adopts measures to ensure the availability and reliability of the short- and long-term electricity supply. These include the guidelines, manuals, and operational and maintenance procedures that guide the company's asset management. It also uses the Maintenance Control System (SAP Plant Maintenance) where asset preservation and inspection plans are registered, planned, monitored and controlled. At the operational level, the company employs plant supervisory systems, including the OSIsoft PI data historian, which enables continuous monitoring of operations. Complementing this, Eneva conducts training for operations and maintenance teams to ensure technical proficiency and updates on best practices. Audit evidence includes the Eneva Regulatory System, the SAP-PM module, and the supervisory systems used in asset management.</t>
  </si>
  <si>
    <r>
      <t xml:space="preserve">Average generation efficiency of thermal plants by energy source and by regulatory regime (%) </t>
    </r>
    <r>
      <rPr>
        <vertAlign val="superscript"/>
        <sz val="10"/>
        <color rgb="FF695E4A"/>
        <rFont val="Calibri "/>
      </rPr>
      <t>1, 2, 3, 4, 5</t>
    </r>
  </si>
  <si>
    <t>ACR Efficiency</t>
  </si>
  <si>
    <t>Itaqui (imported coal)</t>
  </si>
  <si>
    <t>Pecém II (imported coal)</t>
  </si>
  <si>
    <t>Parnaíba I (natural gas – simple cycle)</t>
  </si>
  <si>
    <t>Parnaíba II (natural gas – combined cycle)</t>
  </si>
  <si>
    <t>Parnaíba III (natural gas – simple cycle)</t>
  </si>
  <si>
    <t>Jaguatirica II (natural gas – combined cycle)</t>
  </si>
  <si>
    <t>Porto Sergipe I (natural gas – combined cycle)</t>
  </si>
  <si>
    <t>ACL Efficiency</t>
  </si>
  <si>
    <t>Parnaíba IV (natural gas – motor)</t>
  </si>
  <si>
    <t>¹ Scope used to respond: CGTF - Base load data; Itaqui - Partial load data (240 MW); Jaguatirica II - Data at multiple load levels to meet the demands of the isolated Roraima system; Parnaíba I - Base load data considering a closed cycle with Parnaíba V; Parnaíba II - Base load data; Parnaíba III - Base load data; Parnaíba IV - Base load data; Pecém II - Base load data; Porto Sergipe - The plant did not operate in 2023.</t>
  </si>
  <si>
    <r>
      <rPr>
        <i/>
        <vertAlign val="superscript"/>
        <sz val="10"/>
        <color rgb="FF695E4A"/>
        <rFont val="Calibri "/>
      </rPr>
      <t>2</t>
    </r>
    <r>
      <rPr>
        <i/>
        <sz val="10"/>
        <color rgb="FF695E4A"/>
        <rFont val="Calibri "/>
      </rPr>
      <t xml:space="preserve"> The indicator aims to identify continuous improvements in the efficiency of the units, ensuring that efficiency (or the ratio of MWh generated to the energy required) is as optimized as possible.</t>
    </r>
  </si>
  <si>
    <r>
      <rPr>
        <i/>
        <vertAlign val="superscript"/>
        <sz val="10"/>
        <color rgb="FF695E4A"/>
        <rFont val="Calibri "/>
      </rPr>
      <t xml:space="preserve">3 </t>
    </r>
    <r>
      <rPr>
        <i/>
        <sz val="10"/>
        <color rgb="FF695E4A"/>
        <rFont val="Calibri "/>
      </rPr>
      <t>Units DCS data.</t>
    </r>
  </si>
  <si>
    <r>
      <rPr>
        <i/>
        <vertAlign val="superscript"/>
        <sz val="10"/>
        <color rgb="FF695E4A"/>
        <rFont val="Calibri "/>
      </rPr>
      <t>4</t>
    </r>
    <r>
      <rPr>
        <i/>
        <sz val="10"/>
        <color rgb="FF695E4A"/>
        <rFont val="Calibri "/>
      </rPr>
      <t xml:space="preserve"> Efficiency is calculated as follows: Efficiency = 3600/net heat rate</t>
    </r>
  </si>
  <si>
    <r>
      <rPr>
        <i/>
        <vertAlign val="superscript"/>
        <sz val="10"/>
        <color rgb="FF695E4A"/>
        <rFont val="Calibri "/>
      </rPr>
      <t>5</t>
    </r>
    <r>
      <rPr>
        <i/>
        <sz val="10"/>
        <color rgb="FF695E4A"/>
        <rFont val="Calibri "/>
      </rPr>
      <t xml:space="preserve"> Data referring to 2022 for Parnaíba IV (natural gas – simple cycle) was reviewed and adjusted. GRI 2-4</t>
    </r>
  </si>
  <si>
    <t xml:space="preserve">The PN-T-87, PN-T-103, PN-T-146, and PN-T-163 blocks have ongoing Onshore Facility Decommissioning Programs. No units were closed in 2024. However, civil works were carried out at the sites to restore the terrain and prepare for revegetation. The PN-T-87, PN-T-103, and PN-T-146 blocks are in the process of being closed. Environmental recovery activities for the PN-T-163 block are scheduled to begin in 2025 and 2026.	</t>
  </si>
  <si>
    <t>No structures were left behind. All drilled wells were permanently decommissioned in compliance with ANP regulations. The decommissioning process included cementing the geologically designated zones and the wellheads, ensuring that the upper structure was completely leveled with the ground, as required by current standards.</t>
  </si>
  <si>
    <t>Eneva’s capital expenditure strategy considers the sensitivity of hydrocarbon reserves to scenarios involving carbon pricing, acknowledging that increases in taxes or levies on emissions may impact the economic viability of carbon-intensive projects such as natural gas-fired thermal power plants. At the same time, such regulatory measures may accelerate the adoption of lower-carbon technologies, making them more competitive and attractive for long-term investment.
In light of this, the company regularly conducts economic viability assessments of its reserves based on projections for oil and natural gas prices and across various climate regulatory scenarios, including those featuring explicit carbon pricing. These projections are factored into the strategic planning process and financial modeling of the project portfolio, enabling a more resilient capital allocation in response to potential market transitions and future regulatory requirements.
Moreover, Eneva continuously monitors energy market dynamics and technological trends, assessing the competitiveness of low-carbon solutions—such as efficient cogeneration, carbon capture, utilization and storage (CCUS), and renewable alternatives—that may gradually replace or complement the existing energy mix. In doing so, the company aims to ensure the sustainability of its reserves and energy assets, maintaining value creation in an energy transition environment.
The company also tracks global and national discussions on carbon pricing mechanisms, including regulated and voluntary carbon markets, and simulates the impact of different internal carbon prices on its assets and reserves. These analyses inform investment decisions that are better aligned with long-term climate risks, in accordance with climate governance principles and Brazil’s environmental commitments.</t>
  </si>
  <si>
    <t>Operations contracted mainly within the Regulated Market (ACR)</t>
  </si>
  <si>
    <t>TPP Paranaíba I</t>
  </si>
  <si>
    <t>TPP Paranaíba II</t>
  </si>
  <si>
    <t>TPP Paranaíba III</t>
  </si>
  <si>
    <t>TPP Porto de Sergipe I</t>
  </si>
  <si>
    <t>TPP LORM</t>
  </si>
  <si>
    <t>TPP Viana I</t>
  </si>
  <si>
    <t>TPP Povoação I</t>
  </si>
  <si>
    <t>TPP Viana</t>
  </si>
  <si>
    <t>TPP Gera Maranhão</t>
  </si>
  <si>
    <t>TPP Paranaíba VI (non-operational)</t>
  </si>
  <si>
    <t>TPP Azulão I (non-operational)</t>
  </si>
  <si>
    <t>TPP Azulão II (non-operational)</t>
  </si>
  <si>
    <t>TPP Fortaleza (hibernating)</t>
  </si>
  <si>
    <t>Type of asset</t>
  </si>
  <si>
    <t>Operating unit</t>
  </si>
  <si>
    <t>Contracted Capacity (MW)</t>
  </si>
  <si>
    <t>TPP Paranaíba IV</t>
  </si>
  <si>
    <t>TPP Paranaíba V</t>
  </si>
  <si>
    <t>PVU Tauá</t>
  </si>
  <si>
    <t>PVU Futura I</t>
  </si>
  <si>
    <t>Operations contracted mainly within the Free Contracting Environment (ACL) (ACL)</t>
  </si>
  <si>
    <t>Gas</t>
  </si>
  <si>
    <t>Renewable</t>
  </si>
  <si>
    <t>Gross energy generated by primary energy source and regulatory regime (GWh) (ACR)</t>
  </si>
  <si>
    <t>TPP Parnaíba IV</t>
  </si>
  <si>
    <t>TPP Parnaíba V</t>
  </si>
  <si>
    <t>In 2024, Eneva reported a contracted capacity of 6,060 megawatts (MW), primarily under the Regulated Market (ACR). Operational plants under this basis include TPP Itaqui and TPP Pecém II (coal), TPP Parnaíba I, II, III, and VI, TPP Azulão I and II, TPP Jaguatirica II, TPP Fortaleza, TPP Porto de Sergipe I, TPP LORM, TPP Viana, TPP Povoação I, and TPP Gera Maranhão. The latter group was acquired from BTG Pactual’s thermal power portfolio in a transaction concluded between October and December 2024. This acquisition added 859 MW to the company’s total capacity, through natural gas-fired plants TPP Viana 1, TPP Povoação 1, and TPP LORM, and fuel oil plants TPP Viana and TPP Gera Maranhão.
In the Free Market (ACL), contracted capacity remained stable at 1,114 MW, comprising the TPP Parnaíba IV and V (natural gas) and the UFV Tauá and UFV Futura I solar plants (renewable sources).
Completed in 2022 and commissioned at the end of that year, TPP Parnaíba V represents the combined cycle closure of TPP Parnaíba I. Although it relies on gas generation from Parnaíba I, its power generation is carried out using a steam turbine, with no additional gas consumption.   TPP Parnaíba VI, completed in 2024 and commercially operational as of 2025, corresponds to the combined cycle closure of TPP Parnaíba III. Its generation is also carried out via a steam turbine, without additional gas consumption</t>
  </si>
  <si>
    <t>In 2024, Eneva recorded gross generation of 9,081 GWh in the Regulated Market (ACR), driven by increased thermal dispatch in the National Interconnected Grid (SIN). This generation involved coal-fired plants (TPP Itaqui and TPP Pecém II) and natural gas-fired facilities, including the Parnaíba Cluster, TPP Jaguatirica II, the Sergipe Hub, and assets acquired at the end of the year such as TPP Viana, TPP Povoação I, and TPP Gera Maranhão. In the Free Market (ACL), gross generation totaled 1,664 GWh in 2024, with contributions from natural gas plants like TPP Parnaíba IV and renewable sources, notably the UFV Futura I solar plant, which generated 1,475 GWh in 2024 since its commercial operations began in May 2023.
The SIN load grew by an average of 7% compared to 2023, driven by economic factors and elevated temperatures in the second half of the year, with the exception of December. The hydrological scenario was closer to the Long-Term Average (MLT), with Inflow Energy (ENA) slightly below or in line with the average across major subsystems. Constraints on hydro generation capacity during certain periods increased the need for thermal generation, which also occurred outside the merit order throughout the year in response to growing demand for firm energy due to the variability of intermittent sources such as wind and solar.
Thermal energy exports to Argentina and Uruguay were lower than in 2023, impacted by higher domestic demand for thermal sources, the need to meet peak load, and technical limitations in international interconnections. In May, exports were halted due to the unavailability of the Garabi converter station and transmission lines in the South Region, caused by extreme weather events in Rio Grande do Sul, which led to dam failure, substation flooding, and the shutdown of multiple power grid assets.</t>
  </si>
  <si>
    <t>Gross energy generated by primary energy source and free contracting regime (GWh) (ACL)</t>
  </si>
  <si>
    <t>History of Contribution to Society – Environmental Offsetting (paid or executed – R$)</t>
  </si>
  <si>
    <t>History of Contribution to Society – Purchases from Local Suppliers (R$)</t>
  </si>
  <si>
    <t>History of Contribution to Society – Environmental Conditions (R$)</t>
  </si>
  <si>
    <t>Donations, Sponsorships (company fubds), and Incentivized Contributions</t>
  </si>
  <si>
    <t>History of Contribution to Society – Donations (R$)</t>
  </si>
  <si>
    <t>Sponsorships (company funds)</t>
  </si>
  <si>
    <t>Incentivized</t>
  </si>
  <si>
    <t>History of Contribution to Society – Donations (Infrastructure and Public Equipment (R$)</t>
  </si>
  <si>
    <t>History of Contribution to Society – Payments to Surface Rights Holders (R$)</t>
  </si>
  <si>
    <t>History of Contribution to Society – Social Projects (Company Funds) (R$)</t>
  </si>
  <si>
    <t>Social Projects</t>
  </si>
  <si>
    <t>Donations</t>
  </si>
  <si>
    <t>History of Tax and Government Interests - Land and Regulatory (R$)</t>
  </si>
  <si>
    <t>Land and Regulatory (R$)</t>
  </si>
  <si>
    <t xml:space="preserve"> Surface landowners</t>
  </si>
  <si>
    <t>Production performance</t>
  </si>
  <si>
    <t>History of Tax and Government Interests - R&amp;D and Regulatory (R$)</t>
  </si>
  <si>
    <t>R&amp;D and Regulatory (R$)</t>
  </si>
  <si>
    <t>Research and Development (ANP)</t>
  </si>
  <si>
    <t>Research and Development (ANEEL)</t>
  </si>
  <si>
    <t>FNDCT Fee - National Scientific and Technological Development Fund</t>
  </si>
  <si>
    <t>MME Fee - Ministry of Mining and Energy</t>
  </si>
  <si>
    <t>History of Tax and Government Interests - Regulatory (R$)</t>
  </si>
  <si>
    <t>Regulatory (R$)</t>
  </si>
  <si>
    <t>Brazil</t>
  </si>
  <si>
    <t>Special Share</t>
  </si>
  <si>
    <t>Area Retention</t>
  </si>
  <si>
    <t>Santo Antônio dos Lopes</t>
  </si>
  <si>
    <t>﻿Brazil</t>
  </si>
  <si>
    <t>Silves</t>
  </si>
  <si>
    <t>Capinzal do Norte</t>
  </si>
  <si>
    <t>Taxes and Federal Government Interests - Tax (line) R$</t>
  </si>
  <si>
    <t>Import tax</t>
  </si>
  <si>
    <t>Others</t>
  </si>
  <si>
    <t>Locations</t>
  </si>
  <si>
    <t>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</si>
</sst>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R$&quot;\ #,##0.00;[Red]\-&quot;R$&quot;\ #,##0.00"/>
    <numFmt numFmtId="43" formatCode="_-* #,##0.00_-;\-* #,##0.00_-;_-* &quot;-&quot;??_-;_-@_-"/>
    <numFmt numFmtId="164" formatCode="#,##0.0"/>
    <numFmt numFmtId="165" formatCode="_-* #,##0_-;\-* #,##0_-;_-* &quot;-&quot;??_-;_-@_-"/>
    <numFmt numFmtId="166" formatCode="0.0%"/>
    <numFmt numFmtId="167" formatCode="0.0"/>
    <numFmt numFmtId="168" formatCode="_-* #,##0.0_-;\-* #,##0.0_-;_-* &quot;-&quot;??_-;_-@_-"/>
  </numFmts>
  <fonts count="82">
    <font>
      <sz val="11"/>
      <color theme="1"/>
      <name val="Aptos Narrow"/>
      <family val="2"/>
      <scheme val="minor"/>
    </font>
    <font>
      <sz val="12"/>
      <color theme="1"/>
      <name val="Verdana"/>
      <family val="2"/>
    </font>
    <font>
      <sz val="8"/>
      <name val="Aptos Narrow"/>
      <family val="2"/>
      <scheme val="minor"/>
    </font>
    <font>
      <sz val="11"/>
      <color theme="1"/>
      <name val="Aptos Narrow"/>
      <family val="2"/>
      <scheme val="minor"/>
    </font>
    <font>
      <sz val="16"/>
      <color rgb="FF000000"/>
      <name val="Aptos Narrow"/>
      <family val="2"/>
      <scheme val="minor"/>
    </font>
    <font>
      <u/>
      <sz val="11"/>
      <color theme="10"/>
      <name val="Aptos Narrow"/>
      <family val="2"/>
      <scheme val="minor"/>
    </font>
    <font>
      <sz val="10"/>
      <color theme="1"/>
      <name val="Calibri regular"/>
    </font>
    <font>
      <b/>
      <sz val="10"/>
      <color theme="0"/>
      <name val="Calibri regular"/>
    </font>
    <font>
      <sz val="10"/>
      <color rgb="FF695E4A"/>
      <name val="Calibri regular"/>
    </font>
    <font>
      <sz val="10"/>
      <color theme="1"/>
      <name val="Calibri "/>
    </font>
    <font>
      <i/>
      <sz val="10"/>
      <color theme="1"/>
      <name val="Calibri "/>
    </font>
    <font>
      <b/>
      <sz val="10"/>
      <color rgb="FFFF0000"/>
      <name val="Calibri "/>
    </font>
    <font>
      <b/>
      <sz val="10"/>
      <color rgb="FF113CEA"/>
      <name val="Calibri "/>
    </font>
    <font>
      <sz val="10"/>
      <color rgb="FF000000"/>
      <name val="Calibri "/>
    </font>
    <font>
      <sz val="10"/>
      <color theme="0"/>
      <name val="Calibri "/>
    </font>
    <font>
      <b/>
      <sz val="10"/>
      <color rgb="FF695E4A"/>
      <name val="Calibri "/>
    </font>
    <font>
      <b/>
      <sz val="10"/>
      <color rgb="FFE4562E"/>
      <name val="Calibri "/>
    </font>
    <font>
      <sz val="10"/>
      <color rgb="FF695E4A"/>
      <name val="Calibri "/>
    </font>
    <font>
      <b/>
      <u/>
      <sz val="12"/>
      <color rgb="FF695E4A"/>
      <name val="Calibri regular"/>
    </font>
    <font>
      <b/>
      <sz val="12"/>
      <color rgb="FFFCB316"/>
      <name val="Calibri "/>
    </font>
    <font>
      <i/>
      <sz val="10"/>
      <color rgb="FF695E4A"/>
      <name val="Calibri "/>
    </font>
    <font>
      <b/>
      <sz val="10"/>
      <color rgb="FF00A0A8"/>
      <name val="Calibri "/>
    </font>
    <font>
      <sz val="10"/>
      <color rgb="FF695E4A"/>
      <name val="Calibri"/>
      <family val="2"/>
    </font>
    <font>
      <i/>
      <sz val="10"/>
      <color rgb="FF695E4A"/>
      <name val="Calibri"/>
      <family val="2"/>
    </font>
    <font>
      <b/>
      <sz val="10"/>
      <color rgb="FF695E4A"/>
      <name val="Calibri"/>
      <family val="2"/>
    </font>
    <font>
      <b/>
      <u/>
      <sz val="10"/>
      <color rgb="FF695E4A"/>
      <name val="Calibri "/>
    </font>
    <font>
      <b/>
      <sz val="10"/>
      <color theme="0"/>
      <name val="Calibri "/>
    </font>
    <font>
      <b/>
      <i/>
      <sz val="10"/>
      <color rgb="FF695E4A"/>
      <name val="Calibri "/>
    </font>
    <font>
      <u/>
      <sz val="10"/>
      <color theme="0"/>
      <name val="Calibri "/>
    </font>
    <font>
      <b/>
      <vertAlign val="superscript"/>
      <sz val="10"/>
      <color rgb="FF695E4A"/>
      <name val="Calibri "/>
    </font>
    <font>
      <i/>
      <vertAlign val="superscript"/>
      <sz val="10"/>
      <color rgb="FF695E4A"/>
      <name val="Calibri "/>
    </font>
    <font>
      <vertAlign val="superscript"/>
      <sz val="10"/>
      <color rgb="FF695E4A"/>
      <name val="Calibri "/>
    </font>
    <font>
      <b/>
      <sz val="10"/>
      <color rgb="FFFCB316"/>
      <name val="Calibri "/>
    </font>
    <font>
      <b/>
      <vertAlign val="superscript"/>
      <sz val="10"/>
      <color rgb="FFFCB316"/>
      <name val="Calibri "/>
    </font>
    <font>
      <u/>
      <sz val="10"/>
      <color theme="0"/>
      <name val="Calibri"/>
      <family val="2"/>
    </font>
    <font>
      <u/>
      <sz val="10"/>
      <color theme="10"/>
      <name val="Calibri "/>
    </font>
    <font>
      <u/>
      <sz val="8"/>
      <color theme="0"/>
      <name val="Calibri "/>
    </font>
    <font>
      <b/>
      <sz val="12"/>
      <color rgb="FF00A0A8"/>
      <name val="Calibri "/>
    </font>
    <font>
      <b/>
      <sz val="12"/>
      <color rgb="FFE4562E"/>
      <name val="Calibri "/>
    </font>
    <font>
      <i/>
      <sz val="12"/>
      <color theme="1"/>
      <name val="Calibri "/>
    </font>
    <font>
      <sz val="11"/>
      <color theme="1"/>
      <name val="Calibri "/>
    </font>
    <font>
      <sz val="11"/>
      <color rgb="FF000000"/>
      <name val="Calibri "/>
    </font>
    <font>
      <sz val="12"/>
      <color theme="1"/>
      <name val="Calibri "/>
    </font>
    <font>
      <b/>
      <sz val="12"/>
      <color rgb="FF113CEA"/>
      <name val="Calibri "/>
    </font>
    <font>
      <sz val="13"/>
      <color rgb="FF000000"/>
      <name val="Calibri "/>
    </font>
    <font>
      <sz val="8"/>
      <color rgb="FF000000"/>
      <name val="Calibri "/>
    </font>
    <font>
      <sz val="12"/>
      <color rgb="FF000000"/>
      <name val="Calibri "/>
    </font>
    <font>
      <b/>
      <sz val="12"/>
      <color rgb="FF000000"/>
      <name val="Calibri "/>
    </font>
    <font>
      <sz val="12"/>
      <color theme="0"/>
      <name val="Calibri "/>
    </font>
    <font>
      <b/>
      <sz val="12"/>
      <color theme="1"/>
      <name val="Calibri "/>
    </font>
    <font>
      <sz val="11"/>
      <color theme="0"/>
      <name val="Calibri "/>
    </font>
    <font>
      <sz val="12"/>
      <name val="Calibri "/>
    </font>
    <font>
      <b/>
      <vertAlign val="superscript"/>
      <sz val="10"/>
      <color rgb="FF00A0A8"/>
      <name val="Calibri "/>
    </font>
    <font>
      <sz val="10"/>
      <color theme="0"/>
      <name val="Calibri"/>
      <family val="2"/>
    </font>
    <font>
      <b/>
      <sz val="10"/>
      <color rgb="FF695E4A"/>
      <name val="Calibri regular"/>
    </font>
    <font>
      <u/>
      <sz val="10"/>
      <color rgb="FF695E4A"/>
      <name val="Calibri regular"/>
    </font>
    <font>
      <u/>
      <sz val="10"/>
      <color rgb="FF00A0A8"/>
      <name val="Calibri regular"/>
    </font>
    <font>
      <b/>
      <sz val="12"/>
      <color rgb="FF02585C"/>
      <name val="Calibri "/>
    </font>
    <font>
      <b/>
      <sz val="10"/>
      <color rgb="FF02585C"/>
      <name val="Calibri "/>
    </font>
    <font>
      <b/>
      <vertAlign val="superscript"/>
      <sz val="10"/>
      <color rgb="FF02585C"/>
      <name val="Calibri "/>
    </font>
    <font>
      <u/>
      <sz val="10"/>
      <color rgb="FF02585C"/>
      <name val="Calibri regular"/>
    </font>
    <font>
      <sz val="10"/>
      <color rgb="FF02585C"/>
      <name val="Calibri "/>
    </font>
    <font>
      <i/>
      <sz val="11"/>
      <color theme="1"/>
      <name val="Aptos Narrow"/>
      <family val="2"/>
      <scheme val="minor"/>
    </font>
    <font>
      <u/>
      <sz val="10"/>
      <color rgb="FFE4562E"/>
      <name val="Calibri regular"/>
    </font>
    <font>
      <b/>
      <sz val="12"/>
      <color rgb="FF722900"/>
      <name val="Calibri "/>
    </font>
    <font>
      <b/>
      <sz val="10"/>
      <color rgb="FF722900"/>
      <name val="Calibri "/>
    </font>
    <font>
      <u/>
      <sz val="10"/>
      <color rgb="FF722900"/>
      <name val="Calibri regular"/>
    </font>
    <font>
      <b/>
      <sz val="12"/>
      <color rgb="FF695E4A"/>
      <name val="Calibri "/>
    </font>
    <font>
      <b/>
      <sz val="12"/>
      <color rgb="FF7F5A00"/>
      <name val="Calibri "/>
    </font>
    <font>
      <b/>
      <sz val="10"/>
      <color rgb="FF7F5A00"/>
      <name val="Calibri "/>
    </font>
    <font>
      <u/>
      <sz val="10"/>
      <color rgb="FF7F5A00"/>
      <name val="Calibri regular"/>
    </font>
    <font>
      <b/>
      <sz val="12"/>
      <color rgb="FF7F5A00"/>
      <name val="Calibri regular"/>
    </font>
    <font>
      <b/>
      <u/>
      <sz val="10"/>
      <color rgb="FF695E4A"/>
      <name val="Calibri regular"/>
    </font>
    <font>
      <i/>
      <sz val="10"/>
      <color rgb="FF695E4A"/>
      <name val="Calibri regular"/>
    </font>
    <font>
      <b/>
      <i/>
      <sz val="10"/>
      <color rgb="FF695E4A"/>
      <name val="Calibri regular"/>
    </font>
    <font>
      <b/>
      <sz val="10"/>
      <color rgb="FF7F5A00"/>
      <name val="Calibri regular"/>
    </font>
    <font>
      <u/>
      <sz val="10"/>
      <color rgb="FFFCB316"/>
      <name val="Calibri regular"/>
    </font>
    <font>
      <vertAlign val="subscript"/>
      <sz val="16"/>
      <color rgb="FF000000"/>
      <name val="Aptos Narrow"/>
      <family val="2"/>
      <scheme val="minor"/>
    </font>
    <font>
      <i/>
      <vertAlign val="superscript"/>
      <sz val="10"/>
      <color rgb="FF695E4A"/>
      <name val="Calibri regular"/>
    </font>
    <font>
      <i/>
      <vertAlign val="superscript"/>
      <sz val="10"/>
      <color rgb="FF695E4A"/>
      <name val="Verdana"/>
      <family val="2"/>
    </font>
    <font>
      <i/>
      <sz val="10"/>
      <color rgb="FF695E4A"/>
      <name val="Verdana"/>
      <family val="2"/>
    </font>
    <font>
      <sz val="12"/>
      <color rgb="FF374151"/>
      <name val="Calibri "/>
    </font>
  </fonts>
  <fills count="16">
    <fill>
      <patternFill patternType="none"/>
    </fill>
    <fill>
      <patternFill patternType="gray125"/>
    </fill>
    <fill>
      <patternFill patternType="solid">
        <fgColor theme="0"/>
        <bgColor indexed="64"/>
      </patternFill>
    </fill>
    <fill>
      <patternFill patternType="solid">
        <fgColor rgb="FFF0EFED"/>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indexed="64"/>
      </patternFill>
    </fill>
    <fill>
      <patternFill patternType="solid">
        <fgColor rgb="FF695E4A"/>
        <bgColor indexed="64"/>
      </patternFill>
    </fill>
    <fill>
      <patternFill patternType="solid">
        <fgColor rgb="FFFCB316"/>
        <bgColor indexed="64"/>
      </patternFill>
    </fill>
    <fill>
      <patternFill patternType="solid">
        <fgColor rgb="FF00A0A8"/>
        <bgColor indexed="64"/>
      </patternFill>
    </fill>
    <fill>
      <patternFill patternType="solid">
        <fgColor rgb="FFE4562E"/>
        <bgColor indexed="64"/>
      </patternFill>
    </fill>
    <fill>
      <patternFill patternType="solid">
        <fgColor rgb="FFD4CEC2"/>
        <bgColor indexed="64"/>
      </patternFill>
    </fill>
    <fill>
      <patternFill patternType="solid">
        <fgColor rgb="FF02585C"/>
        <bgColor indexed="64"/>
      </patternFill>
    </fill>
    <fill>
      <patternFill patternType="solid">
        <fgColor rgb="FF722900"/>
        <bgColor indexed="64"/>
      </patternFill>
    </fill>
    <fill>
      <patternFill patternType="solid">
        <fgColor rgb="FF7F5A00"/>
        <bgColor indexed="64"/>
      </patternFill>
    </fill>
    <fill>
      <patternFill patternType="solid">
        <fgColor rgb="FFFFFFFF"/>
        <bgColor rgb="FF000000"/>
      </patternFill>
    </fill>
  </fills>
  <borders count="116">
    <border>
      <left/>
      <right/>
      <top/>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style="thin">
        <color theme="0"/>
      </left>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thin">
        <color rgb="FFFFFFFF"/>
      </right>
      <top style="thin">
        <color rgb="FFFFFFFF"/>
      </top>
      <bottom/>
      <diagonal/>
    </border>
    <border>
      <left/>
      <right/>
      <top style="thin">
        <color rgb="FFFFFFFF"/>
      </top>
      <bottom/>
      <diagonal/>
    </border>
    <border>
      <left/>
      <right style="thin">
        <color rgb="FFFFFFFF"/>
      </right>
      <top/>
      <bottom/>
      <diagonal/>
    </border>
    <border>
      <left/>
      <right/>
      <top/>
      <bottom style="thin">
        <color rgb="FF595959"/>
      </bottom>
      <diagonal/>
    </border>
    <border>
      <left/>
      <right/>
      <top style="thin">
        <color rgb="FF595959"/>
      </top>
      <bottom style="thin">
        <color rgb="FF595959"/>
      </bottom>
      <diagonal/>
    </border>
    <border>
      <left style="thin">
        <color rgb="FFFCB316"/>
      </left>
      <right style="thin">
        <color rgb="FFFCB316"/>
      </right>
      <top style="thin">
        <color rgb="FFFCB316"/>
      </top>
      <bottom style="thin">
        <color rgb="FFFCB316"/>
      </bottom>
      <diagonal/>
    </border>
    <border>
      <left style="thin">
        <color rgb="FF00A0A8"/>
      </left>
      <right/>
      <top style="thin">
        <color rgb="FF00A0A8"/>
      </top>
      <bottom style="thin">
        <color rgb="FF00A0A8"/>
      </bottom>
      <diagonal/>
    </border>
    <border>
      <left/>
      <right/>
      <top style="thin">
        <color rgb="FF00A0A8"/>
      </top>
      <bottom style="thin">
        <color rgb="FF00A0A8"/>
      </bottom>
      <diagonal/>
    </border>
    <border>
      <left/>
      <right style="thin">
        <color rgb="FF00A0A8"/>
      </right>
      <top style="thin">
        <color rgb="FF00A0A8"/>
      </top>
      <bottom style="thin">
        <color rgb="FF00A0A8"/>
      </bottom>
      <diagonal/>
    </border>
    <border>
      <left/>
      <right/>
      <top style="thin">
        <color rgb="FF00A0A8"/>
      </top>
      <bottom/>
      <diagonal/>
    </border>
    <border>
      <left style="thin">
        <color theme="0"/>
      </left>
      <right/>
      <top style="thin">
        <color rgb="FF00A0A8"/>
      </top>
      <bottom/>
      <diagonal/>
    </border>
    <border>
      <left style="thin">
        <color rgb="FFE4562E"/>
      </left>
      <right style="thin">
        <color rgb="FFE4562E"/>
      </right>
      <top style="thin">
        <color rgb="FFE4562E"/>
      </top>
      <bottom style="thin">
        <color rgb="FFE4562E"/>
      </bottom>
      <diagonal/>
    </border>
    <border>
      <left style="thin">
        <color theme="0"/>
      </left>
      <right/>
      <top style="thin">
        <color rgb="FFE4562E"/>
      </top>
      <bottom/>
      <diagonal/>
    </border>
    <border>
      <left/>
      <right/>
      <top style="thin">
        <color rgb="FFE4562E"/>
      </top>
      <bottom/>
      <diagonal/>
    </border>
    <border>
      <left style="thin">
        <color rgb="FFE4562E"/>
      </left>
      <right/>
      <top style="thin">
        <color rgb="FFE4562E"/>
      </top>
      <bottom style="thin">
        <color rgb="FFE4562E"/>
      </bottom>
      <diagonal/>
    </border>
    <border>
      <left/>
      <right/>
      <top style="thin">
        <color rgb="FFE4562E"/>
      </top>
      <bottom style="thin">
        <color rgb="FFE4562E"/>
      </bottom>
      <diagonal/>
    </border>
    <border>
      <left/>
      <right style="thin">
        <color rgb="FFE4562E"/>
      </right>
      <top style="thin">
        <color rgb="FFE4562E"/>
      </top>
      <bottom style="thin">
        <color rgb="FFE4562E"/>
      </bottom>
      <diagonal/>
    </border>
    <border>
      <left/>
      <right/>
      <top/>
      <bottom style="medium">
        <color rgb="FFE4562E"/>
      </bottom>
      <diagonal/>
    </border>
    <border>
      <left/>
      <right/>
      <top/>
      <bottom style="medium">
        <color rgb="FF695E4A"/>
      </bottom>
      <diagonal/>
    </border>
    <border>
      <left/>
      <right style="thin">
        <color theme="0"/>
      </right>
      <top/>
      <bottom style="medium">
        <color rgb="FF695E4A"/>
      </bottom>
      <diagonal/>
    </border>
    <border>
      <left/>
      <right/>
      <top style="thin">
        <color rgb="FFFCB316"/>
      </top>
      <bottom/>
      <diagonal/>
    </border>
    <border>
      <left/>
      <right/>
      <top style="thin">
        <color theme="0"/>
      </top>
      <bottom style="medium">
        <color rgb="FFE4562E"/>
      </bottom>
      <diagonal/>
    </border>
    <border>
      <left/>
      <right style="thin">
        <color rgb="FFE4562E"/>
      </right>
      <top/>
      <bottom style="medium">
        <color rgb="FFE4562E"/>
      </bottom>
      <diagonal/>
    </border>
    <border>
      <left/>
      <right style="thin">
        <color rgb="FFE4562E"/>
      </right>
      <top/>
      <bottom/>
      <diagonal/>
    </border>
    <border>
      <left style="thin">
        <color rgb="FFFCB316"/>
      </left>
      <right/>
      <top style="thin">
        <color rgb="FFFCB316"/>
      </top>
      <bottom style="thin">
        <color rgb="FFFCB316"/>
      </bottom>
      <diagonal/>
    </border>
    <border>
      <left/>
      <right/>
      <top style="thin">
        <color rgb="FFFCB316"/>
      </top>
      <bottom style="thin">
        <color rgb="FFFCB316"/>
      </bottom>
      <diagonal/>
    </border>
    <border>
      <left/>
      <right style="thin">
        <color rgb="FFFCB316"/>
      </right>
      <top style="thin">
        <color rgb="FFFCB316"/>
      </top>
      <bottom style="thin">
        <color rgb="FFFCB316"/>
      </bottom>
      <diagonal/>
    </border>
    <border>
      <left style="thin">
        <color theme="0"/>
      </left>
      <right/>
      <top style="thin">
        <color rgb="FFFCB316"/>
      </top>
      <bottom/>
      <diagonal/>
    </border>
    <border>
      <left/>
      <right/>
      <top/>
      <bottom style="medium">
        <color rgb="FFFCB316"/>
      </bottom>
      <diagonal/>
    </border>
    <border>
      <left/>
      <right/>
      <top/>
      <bottom style="thin">
        <color rgb="FFFCB316"/>
      </bottom>
      <diagonal/>
    </border>
    <border>
      <left/>
      <right/>
      <top style="medium">
        <color rgb="FFFCB316"/>
      </top>
      <bottom/>
      <diagonal/>
    </border>
    <border>
      <left style="thin">
        <color theme="0"/>
      </left>
      <right/>
      <top/>
      <bottom style="thin">
        <color rgb="FF00A0A8"/>
      </bottom>
      <diagonal/>
    </border>
    <border>
      <left style="thin">
        <color theme="0"/>
      </left>
      <right style="thin">
        <color theme="0"/>
      </right>
      <top/>
      <bottom style="thin">
        <color rgb="FF00A0A8"/>
      </bottom>
      <diagonal/>
    </border>
    <border>
      <left/>
      <right/>
      <top/>
      <bottom style="thin">
        <color rgb="FF00A0A8"/>
      </bottom>
      <diagonal/>
    </border>
    <border>
      <left/>
      <right/>
      <top/>
      <bottom style="medium">
        <color rgb="FF00A0A8"/>
      </bottom>
      <diagonal/>
    </border>
    <border>
      <left style="thin">
        <color rgb="FF00A0A8"/>
      </left>
      <right style="thin">
        <color rgb="FF00A0A8"/>
      </right>
      <top style="thin">
        <color rgb="FF00A0A8"/>
      </top>
      <bottom style="thin">
        <color rgb="FF00A0A8"/>
      </bottom>
      <diagonal/>
    </border>
    <border>
      <left style="thin">
        <color rgb="FF00A0A8"/>
      </left>
      <right style="thin">
        <color rgb="FF00A0A8"/>
      </right>
      <top style="thin">
        <color rgb="FF00A0A8"/>
      </top>
      <bottom style="thin">
        <color theme="0"/>
      </bottom>
      <diagonal/>
    </border>
    <border>
      <left style="thin">
        <color rgb="FF00A0A8"/>
      </left>
      <right style="thin">
        <color rgb="FF00A0A8"/>
      </right>
      <top style="thin">
        <color theme="0"/>
      </top>
      <bottom style="thin">
        <color theme="0"/>
      </bottom>
      <diagonal/>
    </border>
    <border>
      <left/>
      <right/>
      <top style="medium">
        <color rgb="FF00A0A8"/>
      </top>
      <bottom/>
      <diagonal/>
    </border>
    <border>
      <left/>
      <right style="thin">
        <color theme="0"/>
      </right>
      <top style="medium">
        <color rgb="FF00A0A8"/>
      </top>
      <bottom/>
      <diagonal/>
    </border>
    <border>
      <left/>
      <right style="thin">
        <color theme="0"/>
      </right>
      <top/>
      <bottom style="thin">
        <color rgb="FF00A0A8"/>
      </bottom>
      <diagonal/>
    </border>
    <border>
      <left/>
      <right style="thin">
        <color theme="0"/>
      </right>
      <top style="medium">
        <color rgb="FF00A0A8"/>
      </top>
      <bottom style="thin">
        <color rgb="FF00A0A8"/>
      </bottom>
      <diagonal/>
    </border>
    <border>
      <left/>
      <right style="thin">
        <color theme="0"/>
      </right>
      <top/>
      <bottom style="medium">
        <color rgb="FF00A0A8"/>
      </bottom>
      <diagonal/>
    </border>
    <border>
      <left/>
      <right style="thin">
        <color rgb="FF00A0A8"/>
      </right>
      <top style="thin">
        <color theme="0"/>
      </top>
      <bottom style="thin">
        <color rgb="FF00A0A8"/>
      </bottom>
      <diagonal/>
    </border>
    <border>
      <left/>
      <right/>
      <top style="medium">
        <color rgb="FF00A0A8"/>
      </top>
      <bottom style="thin">
        <color rgb="FF00A0A8"/>
      </bottom>
      <diagonal/>
    </border>
    <border>
      <left/>
      <right style="thin">
        <color theme="0"/>
      </right>
      <top style="thin">
        <color rgb="FF00A0A8"/>
      </top>
      <bottom/>
      <diagonal/>
    </border>
    <border>
      <left style="thin">
        <color theme="0"/>
      </left>
      <right/>
      <top style="thin">
        <color rgb="FF00A0A8"/>
      </top>
      <bottom style="thin">
        <color theme="0"/>
      </bottom>
      <diagonal/>
    </border>
    <border>
      <left/>
      <right/>
      <top style="thin">
        <color rgb="FF00A0A8"/>
      </top>
      <bottom style="thin">
        <color theme="0"/>
      </bottom>
      <diagonal/>
    </border>
    <border>
      <left style="thin">
        <color theme="0"/>
      </left>
      <right style="thin">
        <color theme="0"/>
      </right>
      <top style="thin">
        <color rgb="FF595959"/>
      </top>
      <bottom style="thin">
        <color rgb="FF595959"/>
      </bottom>
      <diagonal/>
    </border>
    <border>
      <left style="thin">
        <color rgb="FF00A0A8"/>
      </left>
      <right/>
      <top style="thin">
        <color rgb="FF00A0A8"/>
      </top>
      <bottom style="thin">
        <color theme="0"/>
      </bottom>
      <diagonal/>
    </border>
    <border>
      <left style="thin">
        <color rgb="FF00A0A8"/>
      </left>
      <right/>
      <top style="thin">
        <color theme="0"/>
      </top>
      <bottom style="thin">
        <color theme="0"/>
      </bottom>
      <diagonal/>
    </border>
    <border>
      <left/>
      <right/>
      <top style="thin">
        <color theme="0"/>
      </top>
      <bottom style="thin">
        <color rgb="FF00A0A8"/>
      </bottom>
      <diagonal/>
    </border>
    <border>
      <left style="thin">
        <color rgb="FF02585C"/>
      </left>
      <right style="thin">
        <color rgb="FF02585C"/>
      </right>
      <top style="thin">
        <color rgb="FF02585C"/>
      </top>
      <bottom style="thin">
        <color rgb="FF02585C"/>
      </bottom>
      <diagonal/>
    </border>
    <border>
      <left/>
      <right/>
      <top style="thin">
        <color rgb="FF02585C"/>
      </top>
      <bottom/>
      <diagonal/>
    </border>
    <border>
      <left/>
      <right/>
      <top/>
      <bottom style="medium">
        <color rgb="FF02585C"/>
      </bottom>
      <diagonal/>
    </border>
    <border>
      <left/>
      <right/>
      <top/>
      <bottom style="thin">
        <color rgb="FF02585C"/>
      </bottom>
      <diagonal/>
    </border>
    <border>
      <left/>
      <right/>
      <top style="medium">
        <color rgb="FF02585C"/>
      </top>
      <bottom/>
      <diagonal/>
    </border>
    <border>
      <left/>
      <right style="thin">
        <color theme="0"/>
      </right>
      <top/>
      <bottom style="medium">
        <color rgb="FF02585C"/>
      </bottom>
      <diagonal/>
    </border>
    <border>
      <left style="thin">
        <color rgb="FF02585C"/>
      </left>
      <right style="thin">
        <color rgb="FF02585C"/>
      </right>
      <top style="thin">
        <color rgb="FF02585C"/>
      </top>
      <bottom style="thin">
        <color theme="0"/>
      </bottom>
      <diagonal/>
    </border>
    <border>
      <left style="thin">
        <color rgb="FF02585C"/>
      </left>
      <right style="thin">
        <color rgb="FF02585C"/>
      </right>
      <top style="thin">
        <color theme="0"/>
      </top>
      <bottom style="thin">
        <color rgb="FF02585C"/>
      </bottom>
      <diagonal/>
    </border>
    <border>
      <left style="thin">
        <color theme="0"/>
      </left>
      <right/>
      <top style="thin">
        <color rgb="FF02585C"/>
      </top>
      <bottom style="thin">
        <color theme="0"/>
      </bottom>
      <diagonal/>
    </border>
    <border>
      <left/>
      <right/>
      <top style="thin">
        <color rgb="FF02585C"/>
      </top>
      <bottom style="thin">
        <color theme="0"/>
      </bottom>
      <diagonal/>
    </border>
    <border>
      <left style="thin">
        <color theme="0"/>
      </left>
      <right/>
      <top style="thin">
        <color rgb="FF02585C"/>
      </top>
      <bottom/>
      <diagonal/>
    </border>
    <border>
      <left style="thin">
        <color rgb="FF722900"/>
      </left>
      <right style="thin">
        <color rgb="FF722900"/>
      </right>
      <top style="thin">
        <color rgb="FF722900"/>
      </top>
      <bottom style="thin">
        <color rgb="FF722900"/>
      </bottom>
      <diagonal/>
    </border>
    <border>
      <left/>
      <right/>
      <top style="thin">
        <color rgb="FF722900"/>
      </top>
      <bottom/>
      <diagonal/>
    </border>
    <border>
      <left/>
      <right style="thin">
        <color theme="0"/>
      </right>
      <top/>
      <bottom style="medium">
        <color rgb="FF722900"/>
      </bottom>
      <diagonal/>
    </border>
    <border>
      <left/>
      <right/>
      <top/>
      <bottom style="medium">
        <color rgb="FF722900"/>
      </bottom>
      <diagonal/>
    </border>
    <border>
      <left/>
      <right style="thin">
        <color theme="0"/>
      </right>
      <top/>
      <bottom style="thin">
        <color rgb="FF722900"/>
      </bottom>
      <diagonal/>
    </border>
    <border>
      <left/>
      <right/>
      <top/>
      <bottom style="thin">
        <color rgb="FF722900"/>
      </bottom>
      <diagonal/>
    </border>
    <border>
      <left style="thin">
        <color rgb="FF695E4A"/>
      </left>
      <right style="thin">
        <color rgb="FF695E4A"/>
      </right>
      <top style="thin">
        <color rgb="FF695E4A"/>
      </top>
      <bottom style="thin">
        <color rgb="FF695E4A"/>
      </bottom>
      <diagonal/>
    </border>
    <border>
      <left/>
      <right/>
      <top style="thin">
        <color rgb="FF695E4A"/>
      </top>
      <bottom/>
      <diagonal/>
    </border>
    <border>
      <left/>
      <right style="thin">
        <color theme="0"/>
      </right>
      <top style="thin">
        <color rgb="FF695E4A"/>
      </top>
      <bottom/>
      <diagonal/>
    </border>
    <border>
      <left/>
      <right/>
      <top/>
      <bottom style="thin">
        <color rgb="FF695E4A"/>
      </bottom>
      <diagonal/>
    </border>
    <border>
      <left/>
      <right style="thin">
        <color theme="0"/>
      </right>
      <top/>
      <bottom style="thin">
        <color rgb="FF695E4A"/>
      </bottom>
      <diagonal/>
    </border>
    <border>
      <left style="thin">
        <color theme="0"/>
      </left>
      <right/>
      <top style="thin">
        <color rgb="FF695E4A"/>
      </top>
      <bottom/>
      <diagonal/>
    </border>
    <border>
      <left style="thin">
        <color rgb="FF695E4A"/>
      </left>
      <right/>
      <top style="thin">
        <color rgb="FF695E4A"/>
      </top>
      <bottom style="thin">
        <color rgb="FF695E4A"/>
      </bottom>
      <diagonal/>
    </border>
    <border>
      <left/>
      <right/>
      <top style="thin">
        <color rgb="FF695E4A"/>
      </top>
      <bottom style="thin">
        <color rgb="FF695E4A"/>
      </bottom>
      <diagonal/>
    </border>
    <border>
      <left/>
      <right style="thin">
        <color rgb="FF695E4A"/>
      </right>
      <top style="thin">
        <color rgb="FF695E4A"/>
      </top>
      <bottom style="thin">
        <color rgb="FF695E4A"/>
      </bottom>
      <diagonal/>
    </border>
    <border>
      <left style="thin">
        <color rgb="FF7F5A00"/>
      </left>
      <right style="thin">
        <color rgb="FF7F5A00"/>
      </right>
      <top style="thin">
        <color rgb="FF7F5A00"/>
      </top>
      <bottom style="thin">
        <color rgb="FF7F5A00"/>
      </bottom>
      <diagonal/>
    </border>
    <border>
      <left/>
      <right/>
      <top/>
      <bottom style="medium">
        <color rgb="FF7F5A00"/>
      </bottom>
      <diagonal/>
    </border>
    <border>
      <left/>
      <right/>
      <top/>
      <bottom style="thin">
        <color rgb="FF7F5A00"/>
      </bottom>
      <diagonal/>
    </border>
    <border>
      <left/>
      <right style="thin">
        <color theme="0"/>
      </right>
      <top/>
      <bottom style="medium">
        <color rgb="FF7F5A00"/>
      </bottom>
      <diagonal/>
    </border>
    <border>
      <left/>
      <right style="thin">
        <color theme="0"/>
      </right>
      <top/>
      <bottom style="thin">
        <color rgb="FF7F5A00"/>
      </bottom>
      <diagonal/>
    </border>
    <border>
      <left/>
      <right/>
      <top style="medium">
        <color rgb="FF7F5A00"/>
      </top>
      <bottom/>
      <diagonal/>
    </border>
    <border>
      <left/>
      <right style="thin">
        <color theme="0"/>
      </right>
      <top style="medium">
        <color rgb="FF7F5A00"/>
      </top>
      <bottom style="thin">
        <color rgb="FF7F5A00"/>
      </bottom>
      <diagonal/>
    </border>
    <border>
      <left/>
      <right/>
      <top style="medium">
        <color rgb="FF7F5A00"/>
      </top>
      <bottom style="thin">
        <color rgb="FF7F5A00"/>
      </bottom>
      <diagonal/>
    </border>
    <border>
      <left/>
      <right/>
      <top style="thin">
        <color theme="0"/>
      </top>
      <bottom style="medium">
        <color rgb="FF7F5A00"/>
      </bottom>
      <diagonal/>
    </border>
    <border>
      <left style="thin">
        <color rgb="FFFFFFFF"/>
      </left>
      <right/>
      <top/>
      <bottom/>
      <diagonal/>
    </border>
    <border>
      <left style="thin">
        <color rgb="FFFFFFFF"/>
      </left>
      <right/>
      <top style="thin">
        <color rgb="FF00A0A8"/>
      </top>
      <bottom/>
      <diagonal/>
    </border>
    <border>
      <left style="thin">
        <color rgb="FFFFFFFF"/>
      </left>
      <right/>
      <top/>
      <bottom style="thin">
        <color theme="0"/>
      </bottom>
      <diagonal/>
    </border>
    <border>
      <left/>
      <right/>
      <top style="thin">
        <color rgb="FF00A0A8"/>
      </top>
      <bottom style="medium">
        <color rgb="FF00A0A8"/>
      </bottom>
      <diagonal/>
    </border>
    <border>
      <left style="thin">
        <color rgb="FF02585C"/>
      </left>
      <right/>
      <top style="thin">
        <color rgb="FF02585C"/>
      </top>
      <bottom style="thin">
        <color rgb="FF02585C"/>
      </bottom>
      <diagonal/>
    </border>
    <border>
      <left/>
      <right/>
      <top style="thin">
        <color rgb="FF02585C"/>
      </top>
      <bottom style="thin">
        <color rgb="FF02585C"/>
      </bottom>
      <diagonal/>
    </border>
    <border>
      <left/>
      <right style="thin">
        <color rgb="FF02585C"/>
      </right>
      <top style="thin">
        <color rgb="FF02585C"/>
      </top>
      <bottom style="thin">
        <color rgb="FF02585C"/>
      </bottom>
      <diagonal/>
    </border>
    <border>
      <left/>
      <right/>
      <top style="medium">
        <color rgb="FFE4562E"/>
      </top>
      <bottom/>
      <diagonal/>
    </border>
    <border>
      <left/>
      <right/>
      <top style="medium">
        <color rgb="FF722900"/>
      </top>
      <bottom/>
      <diagonal/>
    </border>
    <border>
      <left/>
      <right style="thin">
        <color theme="0"/>
      </right>
      <top style="medium">
        <color rgb="FF722900"/>
      </top>
      <bottom/>
      <diagonal/>
    </border>
    <border>
      <left/>
      <right/>
      <top style="medium">
        <color rgb="FF695E4A"/>
      </top>
      <bottom/>
      <diagonal/>
    </border>
  </borders>
  <cellStyleXfs count="4">
    <xf numFmtId="0" fontId="0" fillId="0" borderId="0"/>
    <xf numFmtId="43" fontId="3" fillId="0" borderId="0" applyFont="0" applyFill="0" applyBorder="0" applyAlignment="0" applyProtection="0"/>
    <xf numFmtId="9" fontId="3" fillId="0" borderId="0" applyFont="0" applyFill="0" applyBorder="0" applyAlignment="0" applyProtection="0"/>
    <xf numFmtId="0" fontId="5" fillId="0" borderId="0" applyNumberFormat="0" applyFill="0" applyBorder="0" applyAlignment="0" applyProtection="0"/>
  </cellStyleXfs>
  <cellXfs count="972">
    <xf numFmtId="0" fontId="0" fillId="0" borderId="0" xfId="0"/>
    <xf numFmtId="0" fontId="0" fillId="0" borderId="6" xfId="0" applyBorder="1"/>
    <xf numFmtId="0" fontId="0" fillId="0" borderId="7" xfId="0" applyBorder="1"/>
    <xf numFmtId="0" fontId="1" fillId="0" borderId="6" xfId="0" applyFont="1" applyBorder="1"/>
    <xf numFmtId="0" fontId="0" fillId="3" borderId="0" xfId="0" applyFill="1"/>
    <xf numFmtId="0" fontId="6" fillId="0" borderId="0" xfId="0" applyFont="1" applyAlignment="1">
      <alignment vertical="center"/>
    </xf>
    <xf numFmtId="0" fontId="6" fillId="0" borderId="0" xfId="0" applyFont="1" applyAlignment="1">
      <alignment vertical="center" wrapText="1"/>
    </xf>
    <xf numFmtId="0" fontId="7" fillId="7" borderId="0" xfId="0" applyFont="1" applyFill="1" applyAlignment="1">
      <alignment vertical="center"/>
    </xf>
    <xf numFmtId="0" fontId="7" fillId="7" borderId="0" xfId="0" applyFont="1" applyFill="1" applyAlignment="1">
      <alignment vertical="center" wrapText="1"/>
    </xf>
    <xf numFmtId="0" fontId="8" fillId="0" borderId="21" xfId="0" applyFont="1" applyBorder="1" applyAlignment="1">
      <alignment vertical="center"/>
    </xf>
    <xf numFmtId="0" fontId="8" fillId="0" borderId="21" xfId="0" applyFont="1" applyBorder="1" applyAlignment="1">
      <alignment vertical="center" wrapText="1"/>
    </xf>
    <xf numFmtId="0" fontId="8" fillId="0" borderId="22" xfId="0" applyFont="1" applyBorder="1" applyAlignment="1">
      <alignment vertical="center"/>
    </xf>
    <xf numFmtId="0" fontId="8" fillId="0" borderId="22" xfId="0" applyFont="1" applyBorder="1" applyAlignment="1">
      <alignment vertical="center" wrapText="1"/>
    </xf>
    <xf numFmtId="0" fontId="9" fillId="0" borderId="0" xfId="0" applyFont="1" applyAlignment="1">
      <alignment vertical="center"/>
    </xf>
    <xf numFmtId="0" fontId="9" fillId="0" borderId="0" xfId="0" applyFont="1" applyAlignment="1">
      <alignment vertical="center" wrapText="1"/>
    </xf>
    <xf numFmtId="0" fontId="9" fillId="0" borderId="1" xfId="0" applyFont="1" applyBorder="1"/>
    <xf numFmtId="0" fontId="9" fillId="0" borderId="3" xfId="0" applyFont="1" applyBorder="1"/>
    <xf numFmtId="0" fontId="9" fillId="0" borderId="6" xfId="0" applyFont="1" applyBorder="1"/>
    <xf numFmtId="0" fontId="9" fillId="0" borderId="0" xfId="0" applyFont="1"/>
    <xf numFmtId="0" fontId="9" fillId="0" borderId="9" xfId="0" applyFont="1" applyBorder="1"/>
    <xf numFmtId="0" fontId="9" fillId="0" borderId="5" xfId="0" applyFont="1" applyBorder="1"/>
    <xf numFmtId="0" fontId="9" fillId="0" borderId="4" xfId="0" applyFont="1" applyBorder="1"/>
    <xf numFmtId="0" fontId="10" fillId="3" borderId="0" xfId="0" applyFont="1" applyFill="1"/>
    <xf numFmtId="0" fontId="12" fillId="0" borderId="3" xfId="0" applyFont="1" applyBorder="1" applyAlignment="1">
      <alignment vertical="center" wrapText="1"/>
    </xf>
    <xf numFmtId="0" fontId="9" fillId="2" borderId="6" xfId="0" applyFont="1" applyFill="1" applyBorder="1"/>
    <xf numFmtId="0" fontId="9" fillId="2" borderId="0" xfId="0" applyFont="1" applyFill="1"/>
    <xf numFmtId="0" fontId="9" fillId="2" borderId="9" xfId="0" applyFont="1" applyFill="1" applyBorder="1"/>
    <xf numFmtId="0" fontId="9" fillId="2" borderId="5" xfId="0" applyFont="1" applyFill="1" applyBorder="1"/>
    <xf numFmtId="0" fontId="9" fillId="2" borderId="4" xfId="0" applyFont="1" applyFill="1" applyBorder="1"/>
    <xf numFmtId="0" fontId="13" fillId="2" borderId="4" xfId="0" applyFont="1" applyFill="1" applyBorder="1" applyAlignment="1">
      <alignment vertical="top" wrapText="1"/>
    </xf>
    <xf numFmtId="0" fontId="12" fillId="2" borderId="6" xfId="0" applyFont="1" applyFill="1" applyBorder="1" applyAlignment="1">
      <alignment horizontal="left" vertical="center" wrapText="1"/>
    </xf>
    <xf numFmtId="0" fontId="14" fillId="2" borderId="6" xfId="0" applyFont="1" applyFill="1" applyBorder="1" applyAlignment="1">
      <alignment vertical="center" wrapText="1" indent="1"/>
    </xf>
    <xf numFmtId="0" fontId="9" fillId="0" borderId="7" xfId="0" applyFont="1" applyBorder="1"/>
    <xf numFmtId="0" fontId="14" fillId="3" borderId="0" xfId="0" applyFont="1" applyFill="1" applyAlignment="1">
      <alignment horizontal="left" indent="1"/>
    </xf>
    <xf numFmtId="0" fontId="9" fillId="2" borderId="1" xfId="0" applyFont="1" applyFill="1" applyBorder="1"/>
    <xf numFmtId="0" fontId="13" fillId="2" borderId="14" xfId="0" applyFont="1" applyFill="1" applyBorder="1" applyAlignment="1">
      <alignment vertical="top" wrapText="1"/>
    </xf>
    <xf numFmtId="0" fontId="13" fillId="2" borderId="6" xfId="0" applyFont="1" applyFill="1" applyBorder="1" applyAlignment="1">
      <alignment horizontal="left" vertical="top" wrapText="1" indent="1"/>
    </xf>
    <xf numFmtId="0" fontId="9" fillId="2" borderId="13" xfId="0" applyFont="1" applyFill="1" applyBorder="1"/>
    <xf numFmtId="0" fontId="9" fillId="2" borderId="7" xfId="0" applyFont="1" applyFill="1" applyBorder="1"/>
    <xf numFmtId="0" fontId="13" fillId="2" borderId="2" xfId="0" applyFont="1" applyFill="1" applyBorder="1" applyAlignment="1">
      <alignment vertical="top" wrapText="1"/>
    </xf>
    <xf numFmtId="0" fontId="13" fillId="2" borderId="3" xfId="0" applyFont="1" applyFill="1" applyBorder="1" applyAlignment="1">
      <alignment vertical="top" wrapText="1"/>
    </xf>
    <xf numFmtId="0" fontId="13" fillId="2" borderId="15" xfId="0" applyFont="1" applyFill="1" applyBorder="1" applyAlignment="1">
      <alignment vertical="top" wrapText="1"/>
    </xf>
    <xf numFmtId="0" fontId="13" fillId="2" borderId="0" xfId="0" applyFont="1" applyFill="1" applyAlignment="1">
      <alignment vertical="top" wrapText="1"/>
    </xf>
    <xf numFmtId="0" fontId="10" fillId="3" borderId="0" xfId="0" applyFont="1" applyFill="1" applyAlignment="1">
      <alignment vertical="center"/>
    </xf>
    <xf numFmtId="0" fontId="9" fillId="0" borderId="1" xfId="0" applyFont="1" applyBorder="1" applyAlignment="1">
      <alignment vertical="center"/>
    </xf>
    <xf numFmtId="0" fontId="9" fillId="3" borderId="0" xfId="0" applyFont="1" applyFill="1"/>
    <xf numFmtId="0" fontId="13" fillId="2" borderId="10" xfId="0" applyFont="1" applyFill="1" applyBorder="1" applyAlignment="1">
      <alignment vertical="top" wrapText="1"/>
    </xf>
    <xf numFmtId="0" fontId="13" fillId="2" borderId="11" xfId="0" applyFont="1" applyFill="1" applyBorder="1" applyAlignment="1">
      <alignment vertical="top" wrapText="1"/>
    </xf>
    <xf numFmtId="0" fontId="11" fillId="0" borderId="1" xfId="0" applyFont="1" applyBorder="1" applyAlignment="1">
      <alignment vertical="center" wrapText="1"/>
    </xf>
    <xf numFmtId="0" fontId="17" fillId="2" borderId="15"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1" xfId="0" applyFont="1" applyFill="1" applyBorder="1" applyAlignment="1">
      <alignment horizontal="left" vertical="top"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9" fillId="2" borderId="3" xfId="0" applyFont="1" applyFill="1" applyBorder="1"/>
    <xf numFmtId="0" fontId="9" fillId="0" borderId="2" xfId="0" applyFont="1" applyBorder="1"/>
    <xf numFmtId="0" fontId="11" fillId="0" borderId="3" xfId="0" applyFont="1" applyBorder="1" applyAlignment="1">
      <alignment vertical="center" wrapText="1"/>
    </xf>
    <xf numFmtId="0" fontId="19" fillId="0" borderId="6" xfId="0" applyFont="1" applyBorder="1"/>
    <xf numFmtId="0" fontId="17" fillId="0" borderId="0" xfId="0" applyFont="1" applyAlignment="1">
      <alignment vertical="center"/>
    </xf>
    <xf numFmtId="0" fontId="17" fillId="0" borderId="0" xfId="0" applyFont="1" applyAlignment="1">
      <alignment vertical="center" wrapText="1"/>
    </xf>
    <xf numFmtId="0" fontId="17" fillId="0" borderId="1" xfId="0" applyFont="1" applyBorder="1"/>
    <xf numFmtId="0" fontId="17" fillId="0" borderId="7" xfId="0" applyFont="1" applyBorder="1"/>
    <xf numFmtId="0" fontId="17" fillId="0" borderId="6" xfId="0" applyFont="1" applyBorder="1"/>
    <xf numFmtId="0" fontId="17" fillId="0" borderId="0" xfId="0" applyFont="1"/>
    <xf numFmtId="0" fontId="17" fillId="0" borderId="9" xfId="0" applyFont="1" applyBorder="1"/>
    <xf numFmtId="0" fontId="17" fillId="0" borderId="5" xfId="0" applyFont="1" applyBorder="1"/>
    <xf numFmtId="0" fontId="17" fillId="0" borderId="4" xfId="0" applyFont="1" applyBorder="1"/>
    <xf numFmtId="0" fontId="15" fillId="0" borderId="7" xfId="0" applyFont="1" applyBorder="1" applyAlignment="1">
      <alignment vertical="center" wrapText="1"/>
    </xf>
    <xf numFmtId="0" fontId="17" fillId="2" borderId="6" xfId="0" applyFont="1" applyFill="1" applyBorder="1"/>
    <xf numFmtId="0" fontId="17" fillId="2" borderId="0" xfId="0" applyFont="1" applyFill="1"/>
    <xf numFmtId="0" fontId="17" fillId="2" borderId="9" xfId="0" applyFont="1" applyFill="1" applyBorder="1"/>
    <xf numFmtId="0" fontId="17" fillId="2" borderId="5" xfId="0" applyFont="1" applyFill="1" applyBorder="1"/>
    <xf numFmtId="0" fontId="17" fillId="2" borderId="4" xfId="0" applyFont="1" applyFill="1" applyBorder="1"/>
    <xf numFmtId="0" fontId="17" fillId="2" borderId="4" xfId="0" applyFont="1" applyFill="1" applyBorder="1" applyAlignment="1">
      <alignment vertical="top" wrapText="1"/>
    </xf>
    <xf numFmtId="0" fontId="15" fillId="2" borderId="6" xfId="0" applyFont="1" applyFill="1" applyBorder="1" applyAlignment="1">
      <alignment horizontal="left" vertical="center" wrapText="1"/>
    </xf>
    <xf numFmtId="0" fontId="17" fillId="2" borderId="6" xfId="0" applyFont="1" applyFill="1" applyBorder="1" applyAlignment="1">
      <alignment vertical="center" wrapText="1" indent="1"/>
    </xf>
    <xf numFmtId="0" fontId="17" fillId="2" borderId="1" xfId="0" applyFont="1" applyFill="1" applyBorder="1"/>
    <xf numFmtId="0" fontId="17" fillId="2" borderId="9" xfId="0" applyFont="1" applyFill="1" applyBorder="1" applyAlignment="1">
      <alignment vertical="top" wrapText="1"/>
    </xf>
    <xf numFmtId="0" fontId="17" fillId="2" borderId="14" xfId="0" applyFont="1" applyFill="1" applyBorder="1" applyAlignment="1">
      <alignment vertical="top" wrapText="1"/>
    </xf>
    <xf numFmtId="0" fontId="17" fillId="2" borderId="6" xfId="0" applyFont="1" applyFill="1" applyBorder="1" applyAlignment="1">
      <alignment horizontal="left" vertical="top" wrapText="1" indent="1"/>
    </xf>
    <xf numFmtId="0" fontId="17" fillId="2" borderId="13" xfId="0" applyFont="1" applyFill="1" applyBorder="1"/>
    <xf numFmtId="0" fontId="17" fillId="2" borderId="7" xfId="0" applyFont="1" applyFill="1" applyBorder="1"/>
    <xf numFmtId="0" fontId="17" fillId="0" borderId="1" xfId="0" applyFont="1" applyBorder="1" applyAlignment="1">
      <alignment vertical="center"/>
    </xf>
    <xf numFmtId="0" fontId="17" fillId="0" borderId="1" xfId="0" applyFont="1" applyBorder="1" applyAlignment="1">
      <alignment horizontal="center"/>
    </xf>
    <xf numFmtId="0" fontId="15" fillId="0" borderId="1" xfId="0" applyFont="1" applyBorder="1" applyAlignment="1">
      <alignment vertical="center" wrapText="1"/>
    </xf>
    <xf numFmtId="0" fontId="17" fillId="2" borderId="3" xfId="0" applyFont="1" applyFill="1" applyBorder="1" applyAlignment="1">
      <alignment vertical="top" wrapText="1"/>
    </xf>
    <xf numFmtId="0" fontId="17" fillId="2" borderId="15" xfId="0" applyFont="1" applyFill="1" applyBorder="1" applyAlignment="1">
      <alignment vertical="top" wrapText="1"/>
    </xf>
    <xf numFmtId="0" fontId="17" fillId="2" borderId="0" xfId="0" applyFont="1" applyFill="1" applyAlignment="1">
      <alignment vertical="top" wrapText="1"/>
    </xf>
    <xf numFmtId="0" fontId="17" fillId="0" borderId="15" xfId="0" applyFont="1" applyBorder="1" applyAlignment="1">
      <alignment vertical="top" wrapText="1"/>
    </xf>
    <xf numFmtId="0" fontId="17" fillId="0" borderId="0" xfId="0" applyFont="1" applyAlignment="1">
      <alignment vertical="top" wrapText="1"/>
    </xf>
    <xf numFmtId="0" fontId="17" fillId="0" borderId="2" xfId="0" applyFont="1" applyBorder="1" applyAlignment="1">
      <alignment vertical="top" wrapText="1"/>
    </xf>
    <xf numFmtId="0" fontId="17" fillId="0" borderId="3" xfId="0" applyFont="1" applyBorder="1" applyAlignment="1">
      <alignment vertical="top" wrapText="1"/>
    </xf>
    <xf numFmtId="0" fontId="17" fillId="2" borderId="11" xfId="0" applyFont="1" applyFill="1" applyBorder="1" applyAlignment="1">
      <alignment vertical="top" wrapText="1"/>
    </xf>
    <xf numFmtId="0" fontId="17" fillId="0" borderId="11" xfId="0" applyFont="1" applyBorder="1" applyAlignment="1">
      <alignment vertical="top" wrapText="1"/>
    </xf>
    <xf numFmtId="0" fontId="20" fillId="3" borderId="0" xfId="0" applyFont="1" applyFill="1"/>
    <xf numFmtId="0" fontId="17" fillId="0" borderId="3" xfId="0" applyFont="1" applyBorder="1"/>
    <xf numFmtId="0" fontId="17" fillId="3" borderId="0" xfId="0" applyFont="1" applyFill="1"/>
    <xf numFmtId="0" fontId="17" fillId="0" borderId="13" xfId="0" applyFont="1" applyBorder="1"/>
    <xf numFmtId="0" fontId="17" fillId="3" borderId="0" xfId="0" applyFont="1" applyFill="1" applyAlignment="1">
      <alignment horizontal="left" indent="1"/>
    </xf>
    <xf numFmtId="0" fontId="17" fillId="2" borderId="6" xfId="0" applyFont="1" applyFill="1" applyBorder="1" applyAlignment="1">
      <alignment vertical="center" wrapText="1"/>
    </xf>
    <xf numFmtId="0" fontId="17" fillId="2" borderId="12" xfId="0" applyFont="1" applyFill="1" applyBorder="1"/>
    <xf numFmtId="0" fontId="17" fillId="2" borderId="10" xfId="0" applyFont="1" applyFill="1" applyBorder="1" applyAlignment="1">
      <alignment vertical="top" wrapText="1"/>
    </xf>
    <xf numFmtId="0" fontId="17" fillId="0" borderId="2" xfId="0" applyFont="1" applyBorder="1"/>
    <xf numFmtId="0" fontId="22" fillId="3" borderId="0" xfId="0" applyFont="1" applyFill="1"/>
    <xf numFmtId="0" fontId="22" fillId="0" borderId="1" xfId="0" applyFont="1" applyBorder="1"/>
    <xf numFmtId="0" fontId="22" fillId="0" borderId="6" xfId="0" applyFont="1" applyBorder="1"/>
    <xf numFmtId="0" fontId="22" fillId="0" borderId="3" xfId="0" applyFont="1" applyBorder="1"/>
    <xf numFmtId="0" fontId="22" fillId="0" borderId="0" xfId="0" applyFont="1"/>
    <xf numFmtId="0" fontId="22" fillId="0" borderId="9" xfId="0" applyFont="1" applyBorder="1"/>
    <xf numFmtId="0" fontId="22" fillId="0" borderId="5" xfId="0" applyFont="1" applyBorder="1"/>
    <xf numFmtId="0" fontId="22" fillId="0" borderId="4" xfId="0" applyFont="1" applyBorder="1"/>
    <xf numFmtId="0" fontId="23" fillId="3" borderId="0" xfId="0" applyFont="1" applyFill="1"/>
    <xf numFmtId="0" fontId="22" fillId="2" borderId="6" xfId="0" applyFont="1" applyFill="1" applyBorder="1"/>
    <xf numFmtId="0" fontId="22" fillId="0" borderId="7" xfId="0" applyFont="1" applyBorder="1"/>
    <xf numFmtId="0" fontId="22" fillId="3" borderId="0" xfId="0" applyFont="1" applyFill="1" applyAlignment="1">
      <alignment horizontal="left" indent="1"/>
    </xf>
    <xf numFmtId="0" fontId="22" fillId="2" borderId="1" xfId="0" applyFont="1" applyFill="1" applyBorder="1"/>
    <xf numFmtId="0" fontId="22" fillId="2" borderId="15" xfId="0" applyFont="1" applyFill="1" applyBorder="1" applyAlignment="1">
      <alignment vertical="top" wrapText="1"/>
    </xf>
    <xf numFmtId="0" fontId="22" fillId="2" borderId="0" xfId="0" applyFont="1" applyFill="1" applyAlignment="1">
      <alignment vertical="top" wrapText="1"/>
    </xf>
    <xf numFmtId="0" fontId="25" fillId="0" borderId="0" xfId="0" applyFont="1" applyAlignment="1">
      <alignment horizontal="left" indent="1"/>
    </xf>
    <xf numFmtId="0" fontId="15" fillId="2" borderId="3" xfId="0" applyFont="1" applyFill="1" applyBorder="1" applyAlignment="1">
      <alignment vertical="center" wrapText="1"/>
    </xf>
    <xf numFmtId="0" fontId="15" fillId="2" borderId="3"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3" xfId="0" applyFont="1" applyFill="1" applyBorder="1"/>
    <xf numFmtId="0" fontId="17" fillId="2" borderId="0" xfId="0" applyFont="1" applyFill="1" applyAlignment="1">
      <alignment horizontal="left" vertical="center" wrapText="1"/>
    </xf>
    <xf numFmtId="0" fontId="17" fillId="2" borderId="3" xfId="0" applyFont="1" applyFill="1" applyBorder="1" applyAlignment="1">
      <alignment vertical="center" wrapText="1"/>
    </xf>
    <xf numFmtId="0" fontId="17" fillId="2" borderId="15" xfId="0" applyFont="1" applyFill="1" applyBorder="1" applyAlignment="1">
      <alignment vertical="center" wrapText="1"/>
    </xf>
    <xf numFmtId="0" fontId="17" fillId="2" borderId="0" xfId="0" applyFont="1" applyFill="1" applyAlignment="1">
      <alignment vertical="center" wrapText="1"/>
    </xf>
    <xf numFmtId="0" fontId="15" fillId="2" borderId="1" xfId="0" applyFont="1" applyFill="1" applyBorder="1" applyAlignment="1">
      <alignment vertical="center" wrapText="1"/>
    </xf>
    <xf numFmtId="0" fontId="17" fillId="2" borderId="0" xfId="0" applyFont="1" applyFill="1" applyAlignment="1">
      <alignment horizontal="center" vertical="center" wrapText="1"/>
    </xf>
    <xf numFmtId="0" fontId="17" fillId="2" borderId="11" xfId="0" applyFont="1" applyFill="1" applyBorder="1" applyAlignment="1">
      <alignment vertical="center" wrapText="1"/>
    </xf>
    <xf numFmtId="0" fontId="17" fillId="0" borderId="14" xfId="0" applyFont="1" applyBorder="1"/>
    <xf numFmtId="0" fontId="17" fillId="0" borderId="12" xfId="0" applyFont="1" applyBorder="1"/>
    <xf numFmtId="0" fontId="17" fillId="0" borderId="6" xfId="0" applyFont="1" applyBorder="1" applyAlignment="1">
      <alignment vertical="center"/>
    </xf>
    <xf numFmtId="0" fontId="17" fillId="2" borderId="6" xfId="0" applyFont="1" applyFill="1" applyBorder="1" applyAlignment="1">
      <alignment vertical="center"/>
    </xf>
    <xf numFmtId="0" fontId="17" fillId="0" borderId="7" xfId="0" applyFont="1" applyBorder="1" applyAlignment="1">
      <alignment vertical="center"/>
    </xf>
    <xf numFmtId="0" fontId="22" fillId="0" borderId="13" xfId="0" applyFont="1" applyBorder="1"/>
    <xf numFmtId="0" fontId="22" fillId="2" borderId="4" xfId="0" applyFont="1" applyFill="1" applyBorder="1" applyAlignment="1">
      <alignment vertical="top" wrapText="1"/>
    </xf>
    <xf numFmtId="0" fontId="22" fillId="2" borderId="9" xfId="0" applyFont="1" applyFill="1" applyBorder="1" applyAlignment="1">
      <alignment vertical="top" wrapText="1"/>
    </xf>
    <xf numFmtId="0" fontId="22" fillId="2" borderId="11" xfId="0" applyFont="1" applyFill="1" applyBorder="1" applyAlignment="1">
      <alignment horizontal="left" vertical="top" wrapText="1"/>
    </xf>
    <xf numFmtId="0" fontId="22" fillId="0" borderId="1" xfId="0" applyFont="1" applyBorder="1" applyAlignment="1">
      <alignment vertical="center"/>
    </xf>
    <xf numFmtId="0" fontId="27" fillId="3" borderId="0" xfId="0" applyFont="1" applyFill="1"/>
    <xf numFmtId="0" fontId="20" fillId="3" borderId="0" xfId="0" applyFont="1" applyFill="1" applyAlignment="1">
      <alignment vertical="center"/>
    </xf>
    <xf numFmtId="16" fontId="26" fillId="10" borderId="29" xfId="0" applyNumberFormat="1" applyFont="1" applyFill="1" applyBorder="1" applyAlignment="1">
      <alignment horizontal="center" vertical="center" wrapText="1"/>
    </xf>
    <xf numFmtId="16" fontId="17" fillId="2" borderId="0" xfId="0" applyNumberFormat="1" applyFont="1" applyFill="1" applyAlignment="1">
      <alignment vertical="top" wrapText="1"/>
    </xf>
    <xf numFmtId="0" fontId="15" fillId="0" borderId="11" xfId="0" applyFont="1" applyBorder="1" applyAlignment="1">
      <alignment vertical="center" wrapText="1"/>
    </xf>
    <xf numFmtId="0" fontId="17" fillId="0" borderId="11" xfId="0" applyFont="1" applyBorder="1"/>
    <xf numFmtId="0" fontId="17" fillId="2" borderId="1" xfId="0" applyFont="1" applyFill="1" applyBorder="1" applyAlignment="1">
      <alignment vertical="top"/>
    </xf>
    <xf numFmtId="0" fontId="17" fillId="2" borderId="6" xfId="0" applyFont="1" applyFill="1" applyBorder="1" applyAlignment="1">
      <alignment vertical="top"/>
    </xf>
    <xf numFmtId="0" fontId="17" fillId="0" borderId="6" xfId="0" applyFont="1" applyBorder="1" applyAlignment="1">
      <alignment vertical="top"/>
    </xf>
    <xf numFmtId="0" fontId="17" fillId="0" borderId="1" xfId="0" applyFont="1" applyBorder="1" applyAlignment="1">
      <alignment vertical="top"/>
    </xf>
    <xf numFmtId="0" fontId="17" fillId="2" borderId="14" xfId="0" applyFont="1" applyFill="1" applyBorder="1" applyAlignment="1">
      <alignment horizontal="left" vertical="top" wrapText="1"/>
    </xf>
    <xf numFmtId="0" fontId="17" fillId="2" borderId="9" xfId="0" applyFont="1" applyFill="1" applyBorder="1" applyAlignment="1">
      <alignment horizontal="left" vertical="center" wrapText="1"/>
    </xf>
    <xf numFmtId="0" fontId="17" fillId="2" borderId="4" xfId="0" applyFont="1" applyFill="1" applyBorder="1" applyAlignment="1">
      <alignment vertical="center" wrapText="1"/>
    </xf>
    <xf numFmtId="0" fontId="17" fillId="2" borderId="14" xfId="0" applyFont="1" applyFill="1" applyBorder="1" applyAlignment="1">
      <alignment vertical="center" wrapText="1"/>
    </xf>
    <xf numFmtId="0" fontId="17" fillId="2" borderId="9" xfId="0" applyFont="1" applyFill="1" applyBorder="1" applyAlignment="1">
      <alignment vertical="center" wrapText="1"/>
    </xf>
    <xf numFmtId="0" fontId="17" fillId="3" borderId="0" xfId="0" applyFont="1" applyFill="1" applyAlignment="1">
      <alignment vertical="center"/>
    </xf>
    <xf numFmtId="0" fontId="15" fillId="0" borderId="0" xfId="0" applyFont="1" applyAlignment="1">
      <alignment horizontal="left" vertical="center" wrapText="1"/>
    </xf>
    <xf numFmtId="0" fontId="15" fillId="0" borderId="0" xfId="0" applyFont="1" applyAlignment="1">
      <alignment horizontal="justify" vertical="center" wrapText="1"/>
    </xf>
    <xf numFmtId="0" fontId="15" fillId="0" borderId="0" xfId="0" applyFont="1" applyAlignment="1">
      <alignment horizontal="right" vertical="center" wrapText="1"/>
    </xf>
    <xf numFmtId="0" fontId="17" fillId="0" borderId="0" xfId="0" applyFont="1" applyAlignment="1">
      <alignment horizontal="right" vertical="center" wrapText="1"/>
    </xf>
    <xf numFmtId="0" fontId="15" fillId="0" borderId="0" xfId="0" applyFont="1" applyAlignment="1">
      <alignment vertical="center" wrapText="1"/>
    </xf>
    <xf numFmtId="0" fontId="16" fillId="4" borderId="35" xfId="0" applyFont="1" applyFill="1" applyBorder="1" applyAlignment="1">
      <alignment horizontal="center" vertical="center" wrapText="1"/>
    </xf>
    <xf numFmtId="0" fontId="17" fillId="0" borderId="7" xfId="0" applyFont="1" applyBorder="1" applyAlignment="1">
      <alignment vertical="top"/>
    </xf>
    <xf numFmtId="0" fontId="26" fillId="10" borderId="35" xfId="0" applyFont="1" applyFill="1" applyBorder="1" applyAlignment="1">
      <alignment horizontal="center" vertical="center" wrapText="1"/>
    </xf>
    <xf numFmtId="0" fontId="17" fillId="4" borderId="0" xfId="0" applyFont="1" applyFill="1" applyAlignment="1">
      <alignment horizontal="center" vertical="center"/>
    </xf>
    <xf numFmtId="0" fontId="11" fillId="0" borderId="0" xfId="0" applyFont="1" applyAlignment="1">
      <alignment vertical="center" wrapText="1"/>
    </xf>
    <xf numFmtId="0" fontId="22" fillId="2" borderId="3" xfId="0" applyFont="1" applyFill="1" applyBorder="1" applyAlignment="1">
      <alignment vertical="top" wrapText="1"/>
    </xf>
    <xf numFmtId="0" fontId="24" fillId="2" borderId="6" xfId="0" applyFont="1" applyFill="1" applyBorder="1" applyAlignment="1">
      <alignment horizontal="left" vertical="center" wrapText="1"/>
    </xf>
    <xf numFmtId="0" fontId="22" fillId="2" borderId="6" xfId="0" applyFont="1" applyFill="1" applyBorder="1" applyAlignment="1">
      <alignment vertical="center" wrapText="1" indent="1"/>
    </xf>
    <xf numFmtId="0" fontId="22" fillId="0" borderId="2" xfId="0" applyFont="1" applyBorder="1"/>
    <xf numFmtId="0" fontId="22" fillId="2" borderId="6" xfId="0" applyFont="1" applyFill="1" applyBorder="1" applyAlignment="1">
      <alignment horizontal="left" vertical="top" wrapText="1"/>
    </xf>
    <xf numFmtId="0" fontId="17" fillId="2" borderId="10"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0" borderId="0" xfId="0" applyFont="1" applyAlignment="1">
      <alignment horizontal="left" vertical="top" wrapText="1"/>
    </xf>
    <xf numFmtId="0" fontId="16" fillId="4" borderId="0" xfId="0" applyFont="1" applyFill="1" applyAlignment="1">
      <alignment horizontal="center" vertical="center" wrapText="1"/>
    </xf>
    <xf numFmtId="0" fontId="17" fillId="0" borderId="3" xfId="0" applyFont="1" applyBorder="1" applyAlignment="1">
      <alignment vertical="center"/>
    </xf>
    <xf numFmtId="0" fontId="17" fillId="0" borderId="9" xfId="0" applyFont="1" applyBorder="1" applyAlignment="1">
      <alignment vertical="center"/>
    </xf>
    <xf numFmtId="0" fontId="17" fillId="0" borderId="5" xfId="0" applyFont="1" applyBorder="1" applyAlignment="1">
      <alignment vertical="center"/>
    </xf>
    <xf numFmtId="0" fontId="17" fillId="0" borderId="4" xfId="0" applyFont="1" applyBorder="1" applyAlignment="1">
      <alignment vertical="center"/>
    </xf>
    <xf numFmtId="0" fontId="17" fillId="0" borderId="13" xfId="0" applyFont="1" applyBorder="1" applyAlignment="1">
      <alignment vertical="center"/>
    </xf>
    <xf numFmtId="0" fontId="17" fillId="2" borderId="0" xfId="0" applyFont="1" applyFill="1" applyAlignment="1">
      <alignment vertical="center"/>
    </xf>
    <xf numFmtId="0" fontId="17" fillId="2" borderId="9" xfId="0" applyFont="1" applyFill="1" applyBorder="1" applyAlignment="1">
      <alignment vertical="center"/>
    </xf>
    <xf numFmtId="0" fontId="17" fillId="2" borderId="5" xfId="0" applyFont="1" applyFill="1" applyBorder="1" applyAlignment="1">
      <alignment vertical="center"/>
    </xf>
    <xf numFmtId="0" fontId="17" fillId="2" borderId="4" xfId="0" applyFont="1" applyFill="1" applyBorder="1" applyAlignment="1">
      <alignment vertical="center"/>
    </xf>
    <xf numFmtId="0" fontId="17" fillId="2" borderId="1" xfId="0" applyFont="1" applyFill="1" applyBorder="1" applyAlignment="1">
      <alignment vertical="center"/>
    </xf>
    <xf numFmtId="0" fontId="17" fillId="2" borderId="13" xfId="0" applyFont="1" applyFill="1" applyBorder="1" applyAlignment="1">
      <alignment vertical="center"/>
    </xf>
    <xf numFmtId="0" fontId="17" fillId="0" borderId="3" xfId="0" applyFont="1" applyBorder="1" applyAlignment="1">
      <alignment vertical="center" wrapText="1"/>
    </xf>
    <xf numFmtId="0" fontId="17" fillId="0" borderId="11" xfId="0" applyFont="1" applyBorder="1" applyAlignment="1">
      <alignment vertical="center" wrapText="1"/>
    </xf>
    <xf numFmtId="0" fontId="18" fillId="0" borderId="0" xfId="0" applyFont="1"/>
    <xf numFmtId="0" fontId="17" fillId="0" borderId="11" xfId="0" applyFont="1" applyBorder="1" applyAlignment="1">
      <alignment vertical="center"/>
    </xf>
    <xf numFmtId="16" fontId="28" fillId="10" borderId="6" xfId="3" applyNumberFormat="1" applyFont="1" applyFill="1" applyBorder="1" applyAlignment="1">
      <alignment horizontal="center" vertical="center" wrapText="1"/>
    </xf>
    <xf numFmtId="0" fontId="22" fillId="0" borderId="11" xfId="0" applyFont="1" applyBorder="1"/>
    <xf numFmtId="0" fontId="15" fillId="0" borderId="3" xfId="0" applyFont="1" applyBorder="1" applyAlignment="1">
      <alignment horizontal="left" vertical="center" wrapText="1"/>
    </xf>
    <xf numFmtId="0" fontId="17" fillId="4" borderId="0" xfId="0" applyFont="1" applyFill="1" applyAlignment="1">
      <alignment vertical="center" wrapText="1"/>
    </xf>
    <xf numFmtId="3" fontId="17" fillId="4" borderId="0" xfId="0" applyNumberFormat="1" applyFont="1" applyFill="1" applyAlignment="1">
      <alignment horizontal="right" vertical="center" wrapText="1"/>
    </xf>
    <xf numFmtId="3" fontId="17" fillId="0" borderId="0" xfId="0" applyNumberFormat="1" applyFont="1" applyAlignment="1">
      <alignment horizontal="right" vertical="center" wrapText="1"/>
    </xf>
    <xf numFmtId="0" fontId="30" fillId="2" borderId="0" xfId="0" applyFont="1" applyFill="1" applyAlignment="1">
      <alignment horizontal="left" vertical="top"/>
    </xf>
    <xf numFmtId="0" fontId="15" fillId="4" borderId="0" xfId="0" applyFont="1" applyFill="1" applyAlignment="1">
      <alignment vertical="center" wrapText="1"/>
    </xf>
    <xf numFmtId="3" fontId="17" fillId="4" borderId="0" xfId="0" applyNumberFormat="1" applyFont="1" applyFill="1" applyAlignment="1">
      <alignment horizontal="right" vertical="center" wrapText="1" indent="1"/>
    </xf>
    <xf numFmtId="3" fontId="17" fillId="2" borderId="0" xfId="0" applyNumberFormat="1" applyFont="1" applyFill="1" applyAlignment="1">
      <alignment horizontal="right" vertical="center" wrapText="1" indent="1"/>
    </xf>
    <xf numFmtId="0" fontId="17" fillId="0" borderId="0" xfId="0" applyFont="1" applyAlignment="1">
      <alignment horizontal="left" vertical="center" wrapText="1"/>
    </xf>
    <xf numFmtId="0" fontId="15" fillId="0" borderId="6" xfId="0" applyFont="1" applyBorder="1" applyAlignment="1">
      <alignment horizontal="center" vertical="center"/>
    </xf>
    <xf numFmtId="0" fontId="15" fillId="4" borderId="36" xfId="0" applyFont="1" applyFill="1" applyBorder="1" applyAlignment="1">
      <alignment horizontal="center" vertical="center"/>
    </xf>
    <xf numFmtId="0" fontId="16" fillId="4" borderId="39" xfId="0" applyFont="1" applyFill="1" applyBorder="1" applyAlignment="1">
      <alignment horizontal="center" vertical="center" wrapText="1"/>
    </xf>
    <xf numFmtId="0" fontId="26" fillId="10" borderId="40" xfId="0" applyFont="1" applyFill="1" applyBorder="1" applyAlignment="1">
      <alignment horizontal="center" vertical="center" wrapText="1"/>
    </xf>
    <xf numFmtId="0" fontId="17" fillId="4" borderId="0" xfId="0" applyFont="1" applyFill="1" applyAlignment="1">
      <alignment vertical="center"/>
    </xf>
    <xf numFmtId="0" fontId="16" fillId="4" borderId="36" xfId="0" applyFont="1" applyFill="1" applyBorder="1" applyAlignment="1">
      <alignment vertical="center"/>
    </xf>
    <xf numFmtId="165" fontId="17" fillId="4" borderId="0" xfId="1" applyNumberFormat="1" applyFont="1" applyFill="1" applyAlignment="1">
      <alignment horizontal="center" vertical="center"/>
    </xf>
    <xf numFmtId="0" fontId="15" fillId="4" borderId="0" xfId="0" applyFont="1" applyFill="1" applyAlignment="1">
      <alignment horizontal="justify" vertical="center" wrapText="1"/>
    </xf>
    <xf numFmtId="0" fontId="17" fillId="2" borderId="2" xfId="0" applyFont="1" applyFill="1" applyBorder="1" applyAlignment="1">
      <alignment vertical="top" wrapText="1"/>
    </xf>
    <xf numFmtId="0" fontId="32" fillId="4" borderId="46" xfId="0" applyFont="1" applyFill="1" applyBorder="1" applyAlignment="1">
      <alignment horizontal="center" vertical="center" wrapText="1"/>
    </xf>
    <xf numFmtId="0" fontId="26" fillId="8" borderId="46" xfId="0" applyFont="1" applyFill="1" applyBorder="1" applyAlignment="1">
      <alignment horizontal="center" vertical="center" wrapText="1"/>
    </xf>
    <xf numFmtId="165" fontId="17" fillId="2" borderId="0" xfId="1" applyNumberFormat="1" applyFont="1" applyFill="1" applyBorder="1" applyAlignment="1">
      <alignment horizontal="left" vertical="center" wrapText="1"/>
    </xf>
    <xf numFmtId="165" fontId="15" fillId="4" borderId="47" xfId="1" applyNumberFormat="1" applyFont="1" applyFill="1" applyBorder="1" applyAlignment="1">
      <alignment horizontal="center" vertical="center"/>
    </xf>
    <xf numFmtId="3" fontId="15" fillId="4" borderId="47" xfId="0" applyNumberFormat="1" applyFont="1" applyFill="1" applyBorder="1" applyAlignment="1">
      <alignment horizontal="right" vertical="center" wrapText="1"/>
    </xf>
    <xf numFmtId="3" fontId="32" fillId="0" borderId="47" xfId="0" applyNumberFormat="1" applyFont="1" applyBorder="1" applyAlignment="1">
      <alignment horizontal="right" vertical="center" wrapText="1"/>
    </xf>
    <xf numFmtId="0" fontId="30" fillId="2" borderId="0" xfId="0" applyFont="1" applyFill="1" applyAlignment="1">
      <alignment horizontal="left" vertical="top" wrapText="1"/>
    </xf>
    <xf numFmtId="0" fontId="30" fillId="2" borderId="0" xfId="0" applyFont="1" applyFill="1" applyAlignment="1">
      <alignment vertical="top" wrapText="1"/>
    </xf>
    <xf numFmtId="0" fontId="17" fillId="2" borderId="9" xfId="0" applyFont="1" applyFill="1" applyBorder="1" applyAlignment="1">
      <alignment horizontal="left" vertical="top" wrapText="1"/>
    </xf>
    <xf numFmtId="0" fontId="31" fillId="2" borderId="0" xfId="0" applyFont="1" applyFill="1"/>
    <xf numFmtId="0" fontId="17" fillId="4" borderId="0" xfId="0" applyFont="1" applyFill="1" applyAlignment="1">
      <alignment horizontal="center" vertical="center" wrapText="1"/>
    </xf>
    <xf numFmtId="0" fontId="15" fillId="4" borderId="0" xfId="0" applyFont="1" applyFill="1" applyAlignment="1">
      <alignment horizontal="center" vertical="center" wrapText="1"/>
    </xf>
    <xf numFmtId="3" fontId="15" fillId="4" borderId="47" xfId="0" applyNumberFormat="1" applyFont="1" applyFill="1" applyBorder="1" applyAlignment="1">
      <alignment horizontal="right" vertical="center" wrapText="1" indent="1"/>
    </xf>
    <xf numFmtId="3" fontId="32" fillId="2" borderId="47" xfId="0" applyNumberFormat="1" applyFont="1" applyFill="1" applyBorder="1" applyAlignment="1">
      <alignment horizontal="right" vertical="center" wrapText="1" indent="1"/>
    </xf>
    <xf numFmtId="0" fontId="20" fillId="0" borderId="0" xfId="0" applyFont="1" applyAlignment="1">
      <alignment vertical="center"/>
    </xf>
    <xf numFmtId="17" fontId="26" fillId="9" borderId="24" xfId="0" applyNumberFormat="1" applyFont="1" applyFill="1" applyBorder="1" applyAlignment="1">
      <alignment horizontal="center" vertical="center" wrapText="1"/>
    </xf>
    <xf numFmtId="0" fontId="15" fillId="2" borderId="7" xfId="0" applyFont="1" applyFill="1" applyBorder="1" applyAlignment="1">
      <alignment vertical="center" wrapText="1"/>
    </xf>
    <xf numFmtId="17" fontId="34" fillId="9" borderId="6" xfId="3" applyNumberFormat="1" applyFont="1" applyFill="1" applyBorder="1" applyAlignment="1">
      <alignment horizontal="center" vertical="center" wrapText="1"/>
    </xf>
    <xf numFmtId="17" fontId="28" fillId="9" borderId="6" xfId="3" applyNumberFormat="1" applyFont="1" applyFill="1" applyBorder="1" applyAlignment="1">
      <alignment horizontal="center" vertical="center" wrapText="1"/>
    </xf>
    <xf numFmtId="0" fontId="28" fillId="8" borderId="6" xfId="3" applyFont="1" applyFill="1" applyBorder="1" applyAlignment="1">
      <alignment horizontal="center" vertical="center" wrapText="1"/>
    </xf>
    <xf numFmtId="0" fontId="28" fillId="9" borderId="6" xfId="3" applyFont="1" applyFill="1" applyBorder="1" applyAlignment="1">
      <alignment horizontal="center" vertical="center" wrapText="1"/>
    </xf>
    <xf numFmtId="0" fontId="36" fillId="9" borderId="6" xfId="3" applyFont="1" applyFill="1" applyBorder="1" applyAlignment="1">
      <alignment horizontal="center" vertical="center" wrapText="1"/>
    </xf>
    <xf numFmtId="0" fontId="37" fillId="0" borderId="6" xfId="0" applyFont="1" applyBorder="1"/>
    <xf numFmtId="0" fontId="38" fillId="0" borderId="6" xfId="0" applyFont="1" applyBorder="1"/>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7" fillId="2" borderId="0" xfId="0" applyFont="1" applyFill="1" applyAlignment="1">
      <alignment horizontal="justify" vertical="top" wrapText="1"/>
    </xf>
    <xf numFmtId="4" fontId="17" fillId="2" borderId="0" xfId="0" applyNumberFormat="1" applyFont="1" applyFill="1" applyAlignment="1">
      <alignment horizontal="right" vertical="center" wrapText="1"/>
    </xf>
    <xf numFmtId="0" fontId="17" fillId="4" borderId="0" xfId="0" applyFont="1" applyFill="1" applyAlignment="1">
      <alignment horizontal="right" vertical="center" wrapText="1"/>
    </xf>
    <xf numFmtId="0" fontId="17" fillId="2" borderId="0" xfId="0" applyFont="1" applyFill="1" applyAlignment="1">
      <alignment horizontal="right" vertical="center" wrapText="1"/>
    </xf>
    <xf numFmtId="4" fontId="15" fillId="2" borderId="0" xfId="0" applyNumberFormat="1" applyFont="1" applyFill="1" applyAlignment="1">
      <alignment horizontal="right" vertical="center" wrapText="1"/>
    </xf>
    <xf numFmtId="3" fontId="17" fillId="2" borderId="0" xfId="0" applyNumberFormat="1" applyFont="1" applyFill="1" applyAlignment="1">
      <alignment horizontal="right" vertical="center" wrapText="1"/>
    </xf>
    <xf numFmtId="0" fontId="17" fillId="2" borderId="7" xfId="0" applyFont="1" applyFill="1" applyBorder="1" applyAlignment="1">
      <alignment vertical="top" wrapText="1"/>
    </xf>
    <xf numFmtId="0" fontId="17" fillId="2" borderId="13" xfId="0" applyFont="1" applyFill="1" applyBorder="1" applyAlignment="1">
      <alignment horizontal="justify" vertical="top" wrapText="1"/>
    </xf>
    <xf numFmtId="0" fontId="17" fillId="2" borderId="1" xfId="0" applyFont="1" applyFill="1" applyBorder="1" applyAlignment="1">
      <alignment horizontal="justify" vertical="top" wrapText="1"/>
    </xf>
    <xf numFmtId="0" fontId="17" fillId="2" borderId="7" xfId="0" applyFont="1" applyFill="1" applyBorder="1" applyAlignment="1">
      <alignment horizontal="justify" vertical="top" wrapText="1"/>
    </xf>
    <xf numFmtId="0" fontId="39" fillId="3" borderId="0" xfId="0" applyFont="1" applyFill="1"/>
    <xf numFmtId="0" fontId="40" fillId="2" borderId="1" xfId="0" applyFont="1" applyFill="1" applyBorder="1"/>
    <xf numFmtId="0" fontId="41" fillId="2" borderId="15" xfId="0" applyFont="1" applyFill="1" applyBorder="1" applyAlignment="1">
      <alignment horizontal="left" vertical="top" wrapText="1"/>
    </xf>
    <xf numFmtId="0" fontId="41" fillId="2" borderId="0" xfId="0" applyFont="1" applyFill="1" applyAlignment="1">
      <alignment horizontal="left" vertical="top" wrapText="1"/>
    </xf>
    <xf numFmtId="0" fontId="42" fillId="2" borderId="9" xfId="0" applyFont="1" applyFill="1" applyBorder="1"/>
    <xf numFmtId="0" fontId="43" fillId="2" borderId="6" xfId="0" applyFont="1" applyFill="1" applyBorder="1" applyAlignment="1">
      <alignment horizontal="left" vertical="center" wrapText="1"/>
    </xf>
    <xf numFmtId="0" fontId="42" fillId="2" borderId="6" xfId="0" applyFont="1" applyFill="1" applyBorder="1"/>
    <xf numFmtId="0" fontId="40" fillId="2" borderId="6" xfId="0" applyFont="1" applyFill="1" applyBorder="1"/>
    <xf numFmtId="0" fontId="40" fillId="0" borderId="7" xfId="0" applyFont="1" applyBorder="1"/>
    <xf numFmtId="0" fontId="40" fillId="0" borderId="6" xfId="0" applyFont="1" applyBorder="1"/>
    <xf numFmtId="0" fontId="44" fillId="2" borderId="15" xfId="0" applyFont="1" applyFill="1" applyBorder="1" applyAlignment="1">
      <alignment vertical="top" wrapText="1"/>
    </xf>
    <xf numFmtId="0" fontId="44" fillId="2" borderId="0" xfId="0" applyFont="1" applyFill="1" applyAlignment="1">
      <alignment vertical="top" wrapText="1"/>
    </xf>
    <xf numFmtId="0" fontId="41" fillId="2" borderId="9" xfId="0" applyFont="1" applyFill="1" applyBorder="1" applyAlignment="1">
      <alignment vertical="top" wrapText="1"/>
    </xf>
    <xf numFmtId="0" fontId="41" fillId="2" borderId="14" xfId="0" applyFont="1" applyFill="1" applyBorder="1" applyAlignment="1">
      <alignment vertical="top" wrapText="1"/>
    </xf>
    <xf numFmtId="0" fontId="44" fillId="2" borderId="10" xfId="0" applyFont="1" applyFill="1" applyBorder="1" applyAlignment="1">
      <alignment vertical="top" wrapText="1"/>
    </xf>
    <xf numFmtId="0" fontId="44" fillId="2" borderId="11" xfId="0" applyFont="1" applyFill="1" applyBorder="1" applyAlignment="1">
      <alignment vertical="top" wrapText="1"/>
    </xf>
    <xf numFmtId="0" fontId="42" fillId="0" borderId="6" xfId="0" applyFont="1" applyBorder="1"/>
    <xf numFmtId="0" fontId="40" fillId="0" borderId="1" xfId="0" applyFont="1" applyBorder="1"/>
    <xf numFmtId="0" fontId="45" fillId="2" borderId="6" xfId="0" applyFont="1" applyFill="1" applyBorder="1" applyAlignment="1">
      <alignment vertical="center" wrapText="1"/>
    </xf>
    <xf numFmtId="0" fontId="42" fillId="2" borderId="12" xfId="0" applyFont="1" applyFill="1" applyBorder="1"/>
    <xf numFmtId="0" fontId="42" fillId="2" borderId="6" xfId="0" applyFont="1" applyFill="1" applyBorder="1" applyAlignment="1">
      <alignment vertical="center"/>
    </xf>
    <xf numFmtId="0" fontId="13" fillId="2" borderId="6" xfId="0" applyFont="1" applyFill="1" applyBorder="1" applyAlignment="1">
      <alignment vertical="center" wrapText="1"/>
    </xf>
    <xf numFmtId="0" fontId="39" fillId="3" borderId="0" xfId="0" applyFont="1" applyFill="1" applyAlignment="1">
      <alignment vertical="center"/>
    </xf>
    <xf numFmtId="0" fontId="40" fillId="0" borderId="1" xfId="0" applyFont="1" applyBorder="1" applyAlignment="1">
      <alignment vertical="center"/>
    </xf>
    <xf numFmtId="0" fontId="40" fillId="2" borderId="12" xfId="0" applyFont="1" applyFill="1" applyBorder="1"/>
    <xf numFmtId="0" fontId="40" fillId="0" borderId="14" xfId="0" applyFont="1" applyBorder="1"/>
    <xf numFmtId="0" fontId="40" fillId="0" borderId="12" xfId="0" applyFont="1" applyBorder="1"/>
    <xf numFmtId="0" fontId="40" fillId="0" borderId="6" xfId="0" applyFont="1" applyBorder="1" applyAlignment="1">
      <alignment vertical="center"/>
    </xf>
    <xf numFmtId="0" fontId="40" fillId="2" borderId="6" xfId="0" applyFont="1" applyFill="1" applyBorder="1" applyAlignment="1">
      <alignment vertical="center"/>
    </xf>
    <xf numFmtId="0" fontId="40" fillId="0" borderId="7" xfId="0" applyFont="1" applyBorder="1" applyAlignment="1">
      <alignment vertical="center"/>
    </xf>
    <xf numFmtId="0" fontId="46" fillId="2" borderId="6" xfId="0" applyFont="1" applyFill="1" applyBorder="1" applyAlignment="1">
      <alignment vertical="center" indent="1"/>
    </xf>
    <xf numFmtId="0" fontId="47" fillId="2" borderId="6" xfId="0" applyFont="1" applyFill="1" applyBorder="1" applyAlignment="1">
      <alignment vertical="center" indent="1"/>
    </xf>
    <xf numFmtId="0" fontId="40" fillId="3" borderId="0" xfId="0" applyFont="1" applyFill="1" applyAlignment="1">
      <alignment vertical="center"/>
    </xf>
    <xf numFmtId="0" fontId="40" fillId="3" borderId="0" xfId="0" applyFont="1" applyFill="1"/>
    <xf numFmtId="0" fontId="42" fillId="2" borderId="15" xfId="0" applyFont="1" applyFill="1" applyBorder="1"/>
    <xf numFmtId="0" fontId="42" fillId="2" borderId="0" xfId="0" applyFont="1" applyFill="1"/>
    <xf numFmtId="0" fontId="40" fillId="3" borderId="0" xfId="0" applyFont="1" applyFill="1" applyAlignment="1">
      <alignment horizontal="center"/>
    </xf>
    <xf numFmtId="0" fontId="40" fillId="0" borderId="1" xfId="0" applyFont="1" applyBorder="1" applyAlignment="1">
      <alignment horizontal="center"/>
    </xf>
    <xf numFmtId="0" fontId="46" fillId="2" borderId="6" xfId="0" applyFont="1" applyFill="1" applyBorder="1" applyAlignment="1">
      <alignment vertical="center" wrapText="1"/>
    </xf>
    <xf numFmtId="0" fontId="40" fillId="0" borderId="7" xfId="0" applyFont="1" applyBorder="1" applyAlignment="1">
      <alignment horizontal="center"/>
    </xf>
    <xf numFmtId="0" fontId="40" fillId="0" borderId="6" xfId="0" applyFont="1" applyBorder="1" applyAlignment="1">
      <alignment horizontal="center"/>
    </xf>
    <xf numFmtId="0" fontId="48" fillId="2" borderId="6" xfId="0" applyFont="1" applyFill="1" applyBorder="1" applyAlignment="1">
      <alignment vertical="center"/>
    </xf>
    <xf numFmtId="0" fontId="42" fillId="2" borderId="6" xfId="0" applyFont="1" applyFill="1" applyBorder="1" applyAlignment="1">
      <alignment vertical="center" indent="1"/>
    </xf>
    <xf numFmtId="0" fontId="49" fillId="2" borderId="6" xfId="0" applyFont="1" applyFill="1" applyBorder="1" applyAlignment="1">
      <alignment vertical="center" indent="1"/>
    </xf>
    <xf numFmtId="0" fontId="48" fillId="2" borderId="6" xfId="0" applyFont="1" applyFill="1" applyBorder="1" applyAlignment="1">
      <alignment vertical="center" indent="1"/>
    </xf>
    <xf numFmtId="0" fontId="48" fillId="2" borderId="6" xfId="0" applyFont="1" applyFill="1" applyBorder="1" applyAlignment="1">
      <alignment vertical="center" wrapText="1" indent="1"/>
    </xf>
    <xf numFmtId="0" fontId="42" fillId="3" borderId="0" xfId="0" applyFont="1" applyFill="1" applyAlignment="1">
      <alignment vertical="center"/>
    </xf>
    <xf numFmtId="0" fontId="42" fillId="0" borderId="1" xfId="0" applyFont="1" applyBorder="1" applyAlignment="1">
      <alignment vertical="center"/>
    </xf>
    <xf numFmtId="0" fontId="40" fillId="0" borderId="4" xfId="0" applyFont="1" applyBorder="1"/>
    <xf numFmtId="0" fontId="41" fillId="2" borderId="6" xfId="0" applyFont="1" applyFill="1" applyBorder="1"/>
    <xf numFmtId="0" fontId="41" fillId="0" borderId="7" xfId="0" applyFont="1" applyBorder="1"/>
    <xf numFmtId="0" fontId="48" fillId="2" borderId="6" xfId="0" applyFont="1" applyFill="1" applyBorder="1" applyAlignment="1">
      <alignment vertical="center" wrapText="1"/>
    </xf>
    <xf numFmtId="0" fontId="50" fillId="2" borderId="6" xfId="0" applyFont="1" applyFill="1" applyBorder="1" applyAlignment="1">
      <alignment vertical="center" wrapText="1" indent="1"/>
    </xf>
    <xf numFmtId="0" fontId="50" fillId="2" borderId="7" xfId="0" applyFont="1" applyFill="1" applyBorder="1" applyAlignment="1">
      <alignment vertical="center" wrapText="1" indent="1"/>
    </xf>
    <xf numFmtId="3" fontId="46" fillId="2" borderId="6" xfId="0" applyNumberFormat="1" applyFont="1" applyFill="1" applyBorder="1" applyAlignment="1">
      <alignment vertical="center" indent="1"/>
    </xf>
    <xf numFmtId="0" fontId="46" fillId="2" borderId="6" xfId="0" applyFont="1" applyFill="1" applyBorder="1" applyAlignment="1">
      <alignment vertical="center"/>
    </xf>
    <xf numFmtId="0" fontId="46" fillId="0" borderId="7" xfId="0" applyFont="1" applyBorder="1" applyAlignment="1">
      <alignment vertical="center"/>
    </xf>
    <xf numFmtId="0" fontId="42" fillId="0" borderId="7" xfId="0" applyFont="1" applyBorder="1" applyAlignment="1">
      <alignment vertical="center"/>
    </xf>
    <xf numFmtId="0" fontId="42" fillId="0" borderId="6" xfId="0" applyFont="1" applyBorder="1" applyAlignment="1">
      <alignment vertical="center"/>
    </xf>
    <xf numFmtId="0" fontId="42" fillId="2" borderId="10" xfId="0" applyFont="1" applyFill="1" applyBorder="1"/>
    <xf numFmtId="0" fontId="42" fillId="2" borderId="11" xfId="0" applyFont="1" applyFill="1" applyBorder="1"/>
    <xf numFmtId="0" fontId="42" fillId="0" borderId="12" xfId="0" applyFont="1" applyBorder="1"/>
    <xf numFmtId="3" fontId="47" fillId="2" borderId="6" xfId="0" applyNumberFormat="1" applyFont="1" applyFill="1" applyBorder="1" applyAlignment="1">
      <alignment vertical="center" indent="1"/>
    </xf>
    <xf numFmtId="0" fontId="47" fillId="2" borderId="6" xfId="0" applyFont="1" applyFill="1" applyBorder="1" applyAlignment="1">
      <alignment vertical="center"/>
    </xf>
    <xf numFmtId="0" fontId="47" fillId="0" borderId="7" xfId="0" applyFont="1" applyBorder="1" applyAlignment="1">
      <alignment vertical="center"/>
    </xf>
    <xf numFmtId="0" fontId="42" fillId="0" borderId="14" xfId="0" applyFont="1" applyBorder="1"/>
    <xf numFmtId="0" fontId="42" fillId="0" borderId="7" xfId="0" applyFont="1" applyBorder="1"/>
    <xf numFmtId="0" fontId="42" fillId="2" borderId="14" xfId="0" applyFont="1" applyFill="1" applyBorder="1"/>
    <xf numFmtId="0" fontId="42" fillId="2" borderId="7" xfId="0" applyFont="1" applyFill="1" applyBorder="1"/>
    <xf numFmtId="0" fontId="51" fillId="0" borderId="16" xfId="0" applyFont="1" applyBorder="1" applyAlignment="1">
      <alignment horizontal="center" vertical="top" wrapText="1"/>
    </xf>
    <xf numFmtId="0" fontId="51" fillId="0" borderId="17" xfId="0" applyFont="1" applyBorder="1" applyAlignment="1">
      <alignment horizontal="center" vertical="top" wrapText="1"/>
    </xf>
    <xf numFmtId="0" fontId="17" fillId="0" borderId="6" xfId="0" applyFont="1" applyBorder="1" applyAlignment="1">
      <alignment horizontal="center"/>
    </xf>
    <xf numFmtId="0" fontId="15" fillId="4" borderId="0" xfId="0" applyFont="1" applyFill="1" applyAlignment="1">
      <alignment horizontal="right" vertical="center" wrapText="1"/>
    </xf>
    <xf numFmtId="0" fontId="21" fillId="4" borderId="52" xfId="0" applyFont="1" applyFill="1" applyBorder="1" applyAlignment="1">
      <alignment horizontal="left" vertical="center" wrapText="1"/>
    </xf>
    <xf numFmtId="0" fontId="21" fillId="4" borderId="52" xfId="0" applyFont="1" applyFill="1" applyBorder="1" applyAlignment="1">
      <alignment horizontal="right" vertical="center" wrapText="1"/>
    </xf>
    <xf numFmtId="0" fontId="26" fillId="9" borderId="52" xfId="0" applyFont="1" applyFill="1" applyBorder="1" applyAlignment="1">
      <alignment horizontal="right" vertical="center" wrapText="1"/>
    </xf>
    <xf numFmtId="4" fontId="21" fillId="2" borderId="51" xfId="0" applyNumberFormat="1" applyFont="1" applyFill="1" applyBorder="1" applyAlignment="1">
      <alignment horizontal="right" vertical="center" wrapText="1"/>
    </xf>
    <xf numFmtId="0" fontId="21" fillId="4" borderId="52" xfId="0" applyFont="1" applyFill="1" applyBorder="1" applyAlignment="1">
      <alignment horizontal="center" vertical="center" wrapText="1"/>
    </xf>
    <xf numFmtId="0" fontId="26" fillId="9" borderId="52" xfId="0" applyFont="1" applyFill="1" applyBorder="1" applyAlignment="1">
      <alignment horizontal="center" vertical="center" wrapText="1"/>
    </xf>
    <xf numFmtId="0" fontId="30" fillId="2" borderId="9" xfId="0" applyFont="1" applyFill="1" applyBorder="1" applyAlignment="1">
      <alignment horizontal="left" vertical="top" wrapText="1"/>
    </xf>
    <xf numFmtId="17" fontId="26" fillId="9" borderId="53" xfId="0" applyNumberFormat="1" applyFont="1" applyFill="1" applyBorder="1" applyAlignment="1">
      <alignment horizontal="center" vertical="center" wrapText="1"/>
    </xf>
    <xf numFmtId="17" fontId="26" fillId="9" borderId="54" xfId="0" applyNumberFormat="1" applyFont="1" applyFill="1" applyBorder="1" applyAlignment="1">
      <alignment horizontal="center" vertical="center" wrapText="1"/>
    </xf>
    <xf numFmtId="17" fontId="26" fillId="9" borderId="55" xfId="0" applyNumberFormat="1" applyFont="1" applyFill="1" applyBorder="1" applyAlignment="1">
      <alignment horizontal="center" vertical="center" wrapText="1"/>
    </xf>
    <xf numFmtId="4" fontId="21" fillId="2" borderId="0" xfId="0" applyNumberFormat="1" applyFont="1" applyFill="1" applyAlignment="1">
      <alignment horizontal="right" vertical="center" wrapText="1"/>
    </xf>
    <xf numFmtId="4" fontId="21" fillId="2" borderId="58" xfId="0" applyNumberFormat="1" applyFont="1" applyFill="1" applyBorder="1" applyAlignment="1">
      <alignment horizontal="right" vertical="center" wrapText="1"/>
    </xf>
    <xf numFmtId="43" fontId="17" fillId="2" borderId="0" xfId="1" applyFont="1" applyFill="1" applyAlignment="1">
      <alignment horizontal="right" vertical="center" wrapText="1"/>
    </xf>
    <xf numFmtId="43" fontId="15" fillId="4" borderId="51" xfId="1" applyFont="1" applyFill="1" applyBorder="1" applyAlignment="1">
      <alignment horizontal="right" vertical="center" wrapText="1"/>
    </xf>
    <xf numFmtId="43" fontId="21" fillId="2" borderId="58" xfId="1" applyFont="1" applyFill="1" applyBorder="1" applyAlignment="1">
      <alignment horizontal="right" vertical="center" wrapText="1"/>
    </xf>
    <xf numFmtId="168" fontId="17" fillId="4" borderId="0" xfId="1" applyNumberFormat="1" applyFont="1" applyFill="1" applyAlignment="1">
      <alignment horizontal="right" vertical="center" wrapText="1"/>
    </xf>
    <xf numFmtId="165" fontId="17" fillId="4" borderId="0" xfId="1" applyNumberFormat="1" applyFont="1" applyFill="1" applyAlignment="1">
      <alignment horizontal="right" vertical="center" wrapText="1"/>
    </xf>
    <xf numFmtId="165" fontId="17" fillId="2" borderId="0" xfId="1" applyNumberFormat="1" applyFont="1" applyFill="1" applyAlignment="1">
      <alignment horizontal="right" vertical="center" wrapText="1"/>
    </xf>
    <xf numFmtId="165" fontId="15" fillId="4" borderId="51" xfId="1" applyNumberFormat="1" applyFont="1" applyFill="1" applyBorder="1" applyAlignment="1">
      <alignment horizontal="right" vertical="center" wrapText="1"/>
    </xf>
    <xf numFmtId="165" fontId="21" fillId="2" borderId="58" xfId="1" applyNumberFormat="1" applyFont="1" applyFill="1" applyBorder="1" applyAlignment="1">
      <alignment horizontal="right" vertical="center" wrapText="1"/>
    </xf>
    <xf numFmtId="43" fontId="17" fillId="4" borderId="0" xfId="1" applyFont="1" applyFill="1" applyBorder="1" applyAlignment="1">
      <alignment horizontal="right" vertical="center" wrapText="1"/>
    </xf>
    <xf numFmtId="168" fontId="17" fillId="4" borderId="0" xfId="1" applyNumberFormat="1" applyFont="1" applyFill="1" applyBorder="1" applyAlignment="1">
      <alignment horizontal="right" vertical="center" wrapText="1"/>
    </xf>
    <xf numFmtId="168" fontId="17" fillId="2" borderId="0" xfId="1" applyNumberFormat="1" applyFont="1" applyFill="1" applyBorder="1" applyAlignment="1">
      <alignment horizontal="right" vertical="center" wrapText="1"/>
    </xf>
    <xf numFmtId="165" fontId="17" fillId="4" borderId="0" xfId="1" applyNumberFormat="1" applyFont="1" applyFill="1" applyBorder="1" applyAlignment="1">
      <alignment horizontal="right" vertical="center" wrapText="1"/>
    </xf>
    <xf numFmtId="165" fontId="17" fillId="2" borderId="0" xfId="1" applyNumberFormat="1" applyFont="1" applyFill="1" applyBorder="1" applyAlignment="1">
      <alignment horizontal="right" vertical="center" wrapText="1"/>
    </xf>
    <xf numFmtId="165" fontId="21" fillId="2" borderId="51" xfId="1" applyNumberFormat="1" applyFont="1" applyFill="1" applyBorder="1" applyAlignment="1">
      <alignment horizontal="right" vertical="center" wrapText="1"/>
    </xf>
    <xf numFmtId="165" fontId="17" fillId="4" borderId="56" xfId="1" applyNumberFormat="1" applyFont="1" applyFill="1" applyBorder="1" applyAlignment="1">
      <alignment horizontal="right" vertical="center" wrapText="1"/>
    </xf>
    <xf numFmtId="165" fontId="17" fillId="2" borderId="57" xfId="1" applyNumberFormat="1" applyFont="1" applyFill="1" applyBorder="1" applyAlignment="1">
      <alignment horizontal="right" vertical="center" wrapText="1"/>
    </xf>
    <xf numFmtId="165" fontId="17" fillId="2" borderId="9" xfId="1" applyNumberFormat="1" applyFont="1" applyFill="1" applyBorder="1" applyAlignment="1">
      <alignment horizontal="right" vertical="center" wrapText="1"/>
    </xf>
    <xf numFmtId="0" fontId="17" fillId="0" borderId="8" xfId="0" applyFont="1" applyBorder="1"/>
    <xf numFmtId="165" fontId="15" fillId="4" borderId="0" xfId="1" applyNumberFormat="1" applyFont="1" applyFill="1" applyBorder="1" applyAlignment="1">
      <alignment horizontal="right" vertical="center" wrapText="1"/>
    </xf>
    <xf numFmtId="0" fontId="15" fillId="4" borderId="51" xfId="0" applyFont="1" applyFill="1" applyBorder="1" applyAlignment="1">
      <alignment vertical="center"/>
    </xf>
    <xf numFmtId="0" fontId="26" fillId="9" borderId="60" xfId="0" applyFont="1" applyFill="1" applyBorder="1" applyAlignment="1">
      <alignment horizontal="center" vertical="center" wrapText="1"/>
    </xf>
    <xf numFmtId="165" fontId="17" fillId="0" borderId="8" xfId="1" applyNumberFormat="1" applyFont="1" applyBorder="1"/>
    <xf numFmtId="43" fontId="17" fillId="0" borderId="6" xfId="0" applyNumberFormat="1" applyFont="1" applyBorder="1"/>
    <xf numFmtId="165" fontId="17" fillId="0" borderId="6" xfId="0" applyNumberFormat="1" applyFont="1" applyBorder="1"/>
    <xf numFmtId="0" fontId="14" fillId="4" borderId="0" xfId="0" applyFont="1" applyFill="1" applyAlignment="1">
      <alignment vertical="center"/>
    </xf>
    <xf numFmtId="165" fontId="14" fillId="4" borderId="8" xfId="1" applyNumberFormat="1" applyFont="1" applyFill="1" applyBorder="1"/>
    <xf numFmtId="43" fontId="14" fillId="4" borderId="8" xfId="1" applyFont="1" applyFill="1" applyBorder="1"/>
    <xf numFmtId="17" fontId="26" fillId="9" borderId="61" xfId="0" applyNumberFormat="1" applyFont="1" applyFill="1" applyBorder="1" applyAlignment="1">
      <alignment horizontal="center" vertical="center" wrapText="1"/>
    </xf>
    <xf numFmtId="165" fontId="15" fillId="4" borderId="62" xfId="1" applyNumberFormat="1" applyFont="1" applyFill="1" applyBorder="1" applyAlignment="1">
      <alignment horizontal="right" vertical="center" wrapText="1"/>
    </xf>
    <xf numFmtId="165" fontId="21" fillId="2" borderId="59" xfId="1" applyNumberFormat="1" applyFont="1" applyFill="1" applyBorder="1" applyAlignment="1">
      <alignment horizontal="right" vertical="center" wrapText="1"/>
    </xf>
    <xf numFmtId="0" fontId="30" fillId="2" borderId="9" xfId="0" applyFont="1" applyFill="1" applyBorder="1" applyAlignment="1">
      <alignment vertical="top" wrapText="1"/>
    </xf>
    <xf numFmtId="43" fontId="17" fillId="2" borderId="9" xfId="1" applyFont="1" applyFill="1" applyBorder="1" applyAlignment="1">
      <alignment horizontal="right" vertical="center" wrapText="1"/>
    </xf>
    <xf numFmtId="0" fontId="30" fillId="2" borderId="15" xfId="0" applyFont="1" applyFill="1" applyBorder="1" applyAlignment="1">
      <alignment vertical="top" wrapText="1"/>
    </xf>
    <xf numFmtId="0" fontId="26" fillId="9" borderId="0" xfId="0" applyFont="1" applyFill="1" applyAlignment="1">
      <alignment horizontal="center" vertical="center" wrapText="1"/>
    </xf>
    <xf numFmtId="0" fontId="17" fillId="0" borderId="0" xfId="0" applyFont="1" applyAlignment="1">
      <alignment horizontal="center" vertical="center" wrapText="1"/>
    </xf>
    <xf numFmtId="0" fontId="26" fillId="9" borderId="10" xfId="0" applyFont="1" applyFill="1" applyBorder="1" applyAlignment="1">
      <alignment horizontal="left" vertical="center" wrapText="1"/>
    </xf>
    <xf numFmtId="0" fontId="26" fillId="9" borderId="11" xfId="0" applyFont="1" applyFill="1" applyBorder="1" applyAlignment="1">
      <alignment horizontal="center" vertical="center" wrapText="1"/>
    </xf>
    <xf numFmtId="0" fontId="17" fillId="2" borderId="11" xfId="0" applyFont="1" applyFill="1" applyBorder="1" applyAlignment="1">
      <alignment horizontal="left" vertical="center" wrapText="1"/>
    </xf>
    <xf numFmtId="168" fontId="17" fillId="2" borderId="15" xfId="1" applyNumberFormat="1" applyFont="1" applyFill="1" applyBorder="1" applyAlignment="1">
      <alignment vertical="center" wrapText="1"/>
    </xf>
    <xf numFmtId="165" fontId="17" fillId="2" borderId="15" xfId="1" applyNumberFormat="1" applyFont="1" applyFill="1" applyBorder="1" applyAlignment="1">
      <alignment vertical="center" wrapText="1"/>
    </xf>
    <xf numFmtId="0" fontId="14" fillId="0" borderId="0" xfId="0" applyFont="1" applyAlignment="1">
      <alignment horizontal="center"/>
    </xf>
    <xf numFmtId="0" fontId="15" fillId="2" borderId="7" xfId="0" applyFont="1" applyFill="1" applyBorder="1" applyAlignment="1">
      <alignment horizontal="left" vertical="center" wrapText="1"/>
    </xf>
    <xf numFmtId="4" fontId="17" fillId="4" borderId="0" xfId="0" applyNumberFormat="1" applyFont="1" applyFill="1" applyAlignment="1">
      <alignment horizontal="right" vertical="center" wrapText="1"/>
    </xf>
    <xf numFmtId="4" fontId="15" fillId="4" borderId="0" xfId="0" applyNumberFormat="1" applyFont="1" applyFill="1" applyAlignment="1">
      <alignment horizontal="right" vertical="center" wrapText="1"/>
    </xf>
    <xf numFmtId="0" fontId="15" fillId="2" borderId="0" xfId="0" applyFont="1" applyFill="1" applyAlignment="1">
      <alignment horizontal="right" vertical="center" wrapText="1"/>
    </xf>
    <xf numFmtId="0" fontId="17" fillId="6" borderId="3" xfId="0" applyFont="1" applyFill="1" applyBorder="1" applyAlignment="1">
      <alignment vertical="top" wrapText="1"/>
    </xf>
    <xf numFmtId="0" fontId="17" fillId="6" borderId="0" xfId="0" applyFont="1" applyFill="1" applyAlignment="1">
      <alignment vertical="top" wrapText="1"/>
    </xf>
    <xf numFmtId="4" fontId="15" fillId="4" borderId="51" xfId="0" applyNumberFormat="1" applyFont="1" applyFill="1" applyBorder="1" applyAlignment="1">
      <alignment horizontal="right" vertical="center" wrapText="1"/>
    </xf>
    <xf numFmtId="0" fontId="21" fillId="2" borderId="51" xfId="0" applyFont="1" applyFill="1" applyBorder="1" applyAlignment="1">
      <alignment horizontal="right" vertical="center" wrapText="1"/>
    </xf>
    <xf numFmtId="3" fontId="21" fillId="2" borderId="0" xfId="0" applyNumberFormat="1" applyFont="1" applyFill="1" applyAlignment="1">
      <alignment horizontal="right" vertical="center" wrapText="1"/>
    </xf>
    <xf numFmtId="0" fontId="30" fillId="2" borderId="9" xfId="0" applyFont="1" applyFill="1" applyBorder="1" applyAlignment="1">
      <alignment vertical="top"/>
    </xf>
    <xf numFmtId="43" fontId="17" fillId="2" borderId="0" xfId="1" applyFont="1" applyFill="1" applyBorder="1" applyAlignment="1">
      <alignment horizontal="right" vertical="center" wrapText="1"/>
    </xf>
    <xf numFmtId="0" fontId="20" fillId="3" borderId="0" xfId="0" applyFont="1" applyFill="1" applyAlignment="1">
      <alignment vertical="top"/>
    </xf>
    <xf numFmtId="0" fontId="17" fillId="0" borderId="9" xfId="0" applyFont="1" applyBorder="1" applyAlignment="1">
      <alignment vertical="top" wrapText="1"/>
    </xf>
    <xf numFmtId="0" fontId="17" fillId="2" borderId="6" xfId="0" applyFont="1" applyFill="1" applyBorder="1" applyAlignment="1">
      <alignment vertical="top" wrapText="1" indent="1"/>
    </xf>
    <xf numFmtId="0" fontId="17" fillId="3" borderId="0" xfId="0" applyFont="1" applyFill="1" applyAlignment="1">
      <alignment horizontal="left" vertical="top" indent="1"/>
    </xf>
    <xf numFmtId="0" fontId="17" fillId="0" borderId="9" xfId="0" applyFont="1" applyBorder="1" applyAlignment="1">
      <alignment vertical="center" wrapText="1"/>
    </xf>
    <xf numFmtId="0" fontId="17" fillId="0" borderId="0" xfId="0" applyFont="1" applyAlignment="1">
      <alignment vertical="top"/>
    </xf>
    <xf numFmtId="0" fontId="30" fillId="0" borderId="0" xfId="0" applyFont="1" applyAlignment="1">
      <alignment vertical="center" wrapText="1"/>
    </xf>
    <xf numFmtId="4" fontId="17" fillId="0" borderId="0" xfId="0" applyNumberFormat="1" applyFont="1" applyAlignment="1">
      <alignment horizontal="right" vertical="center" wrapText="1"/>
    </xf>
    <xf numFmtId="0" fontId="20" fillId="0" borderId="0" xfId="0" applyFont="1"/>
    <xf numFmtId="0" fontId="17" fillId="2" borderId="0" xfId="0" applyFont="1" applyFill="1" applyAlignment="1">
      <alignment horizontal="left" vertical="top" wrapText="1" indent="1"/>
    </xf>
    <xf numFmtId="0" fontId="17" fillId="2" borderId="9" xfId="0" applyFont="1" applyFill="1" applyBorder="1" applyAlignment="1">
      <alignment horizontal="left" vertical="top" wrapText="1" indent="1"/>
    </xf>
    <xf numFmtId="0" fontId="15" fillId="0" borderId="0" xfId="0" applyFont="1" applyAlignment="1">
      <alignment vertical="center"/>
    </xf>
    <xf numFmtId="165" fontId="21" fillId="0" borderId="51" xfId="1" applyNumberFormat="1" applyFont="1" applyBorder="1" applyAlignment="1">
      <alignment horizontal="right" vertical="center" wrapText="1"/>
    </xf>
    <xf numFmtId="165" fontId="17" fillId="0" borderId="0" xfId="1" applyNumberFormat="1" applyFont="1" applyAlignment="1">
      <alignment horizontal="right" vertical="center" wrapText="1"/>
    </xf>
    <xf numFmtId="0" fontId="20" fillId="0" borderId="0" xfId="0" applyFont="1" applyAlignment="1">
      <alignment vertical="top" wrapText="1"/>
    </xf>
    <xf numFmtId="0" fontId="20" fillId="0" borderId="0" xfId="0" applyFont="1" applyAlignment="1">
      <alignment wrapText="1"/>
    </xf>
    <xf numFmtId="168" fontId="17" fillId="0" borderId="0" xfId="1" applyNumberFormat="1" applyFont="1" applyAlignment="1">
      <alignment horizontal="right" vertical="center" wrapText="1"/>
    </xf>
    <xf numFmtId="165" fontId="15" fillId="4" borderId="25" xfId="1" applyNumberFormat="1" applyFont="1" applyFill="1" applyBorder="1" applyAlignment="1">
      <alignment horizontal="right" vertical="center" wrapText="1"/>
    </xf>
    <xf numFmtId="165" fontId="21" fillId="0" borderId="25" xfId="1" applyNumberFormat="1" applyFont="1" applyBorder="1" applyAlignment="1">
      <alignment horizontal="right" vertical="center" wrapText="1"/>
    </xf>
    <xf numFmtId="165" fontId="21" fillId="0" borderId="0" xfId="1" applyNumberFormat="1" applyFont="1" applyBorder="1" applyAlignment="1">
      <alignment horizontal="right" vertical="center" wrapText="1"/>
    </xf>
    <xf numFmtId="165" fontId="17" fillId="0" borderId="0" xfId="1" applyNumberFormat="1" applyFont="1" applyBorder="1" applyAlignment="1">
      <alignment horizontal="right" vertical="center" wrapText="1"/>
    </xf>
    <xf numFmtId="0" fontId="8" fillId="0" borderId="0" xfId="0" applyFont="1" applyAlignment="1">
      <alignment vertical="center"/>
    </xf>
    <xf numFmtId="0" fontId="8" fillId="2" borderId="0" xfId="0" applyFont="1" applyFill="1" applyAlignment="1">
      <alignment vertical="center"/>
    </xf>
    <xf numFmtId="17" fontId="55" fillId="2" borderId="66" xfId="3" applyNumberFormat="1" applyFont="1" applyFill="1" applyBorder="1" applyAlignment="1">
      <alignment horizontal="left" vertical="center" wrapText="1"/>
    </xf>
    <xf numFmtId="17" fontId="56" fillId="2" borderId="66" xfId="3" applyNumberFormat="1" applyFont="1" applyFill="1" applyBorder="1" applyAlignment="1">
      <alignment horizontal="left" vertical="center" wrapText="1"/>
    </xf>
    <xf numFmtId="0" fontId="14" fillId="0" borderId="6" xfId="0" applyFont="1" applyBorder="1"/>
    <xf numFmtId="0" fontId="20" fillId="0" borderId="0" xfId="0" applyFont="1" applyAlignment="1">
      <alignment vertical="center" wrapText="1"/>
    </xf>
    <xf numFmtId="0" fontId="20" fillId="0" borderId="9" xfId="0" applyFont="1" applyBorder="1" applyAlignment="1">
      <alignment vertical="center" wrapText="1"/>
    </xf>
    <xf numFmtId="0" fontId="17" fillId="0" borderId="11" xfId="0" applyFont="1" applyBorder="1" applyAlignment="1">
      <alignment horizontal="left" vertical="center" wrapText="1"/>
    </xf>
    <xf numFmtId="0" fontId="40" fillId="0" borderId="0" xfId="0" applyFont="1"/>
    <xf numFmtId="0" fontId="17" fillId="0" borderId="4" xfId="0" applyFont="1" applyBorder="1" applyAlignment="1">
      <alignment vertical="top" wrapText="1"/>
    </xf>
    <xf numFmtId="17" fontId="26" fillId="9" borderId="67" xfId="0" applyNumberFormat="1" applyFont="1" applyFill="1" applyBorder="1" applyAlignment="1">
      <alignment horizontal="center" vertical="center" wrapText="1"/>
    </xf>
    <xf numFmtId="17" fontId="26" fillId="9" borderId="68" xfId="0" applyNumberFormat="1" applyFont="1" applyFill="1" applyBorder="1" applyAlignment="1">
      <alignment horizontal="center" vertical="center" wrapText="1"/>
    </xf>
    <xf numFmtId="17" fontId="26" fillId="9" borderId="69" xfId="0" applyNumberFormat="1" applyFont="1" applyFill="1" applyBorder="1" applyAlignment="1">
      <alignment horizontal="center" vertical="center" wrapText="1"/>
    </xf>
    <xf numFmtId="0" fontId="15" fillId="0" borderId="0" xfId="0" applyFont="1" applyAlignment="1">
      <alignment horizontal="left" vertical="center"/>
    </xf>
    <xf numFmtId="0" fontId="21" fillId="4" borderId="52" xfId="0" applyFont="1" applyFill="1" applyBorder="1" applyAlignment="1">
      <alignment horizontal="center" vertical="center"/>
    </xf>
    <xf numFmtId="165" fontId="15" fillId="4" borderId="51" xfId="1" applyNumberFormat="1" applyFont="1" applyFill="1" applyBorder="1" applyAlignment="1">
      <alignment horizontal="left" vertical="center"/>
    </xf>
    <xf numFmtId="165" fontId="17" fillId="4" borderId="0" xfId="1" applyNumberFormat="1" applyFont="1" applyFill="1" applyAlignment="1">
      <alignment horizontal="left" vertical="center"/>
    </xf>
    <xf numFmtId="165" fontId="17" fillId="0" borderId="0" xfId="1" applyNumberFormat="1" applyFont="1" applyAlignment="1">
      <alignment horizontal="left" vertical="center"/>
    </xf>
    <xf numFmtId="165" fontId="21" fillId="0" borderId="51" xfId="1" applyNumberFormat="1" applyFont="1" applyBorder="1" applyAlignment="1">
      <alignment horizontal="left" vertical="center"/>
    </xf>
    <xf numFmtId="0" fontId="26" fillId="9" borderId="52" xfId="0" applyFont="1" applyFill="1" applyBorder="1" applyAlignment="1">
      <alignment horizontal="center" vertical="center"/>
    </xf>
    <xf numFmtId="0" fontId="28" fillId="9" borderId="6" xfId="3" applyFont="1" applyFill="1" applyBorder="1" applyAlignment="1">
      <alignment horizontal="center" vertical="center"/>
    </xf>
    <xf numFmtId="0" fontId="14" fillId="0" borderId="0" xfId="0" applyFont="1"/>
    <xf numFmtId="0" fontId="57" fillId="0" borderId="6" xfId="0" applyFont="1" applyBorder="1"/>
    <xf numFmtId="17" fontId="26" fillId="12" borderId="70" xfId="0" applyNumberFormat="1" applyFont="1" applyFill="1" applyBorder="1" applyAlignment="1">
      <alignment horizontal="center" vertical="center" wrapText="1"/>
    </xf>
    <xf numFmtId="0" fontId="15" fillId="2" borderId="0" xfId="0" applyFont="1" applyFill="1" applyAlignment="1">
      <alignment vertical="center"/>
    </xf>
    <xf numFmtId="0" fontId="58" fillId="4" borderId="72" xfId="0" applyFont="1" applyFill="1" applyBorder="1" applyAlignment="1">
      <alignment horizontal="justify" vertical="center" wrapText="1"/>
    </xf>
    <xf numFmtId="0" fontId="58" fillId="4" borderId="72" xfId="0" applyFont="1" applyFill="1" applyBorder="1" applyAlignment="1">
      <alignment horizontal="center" vertical="center" wrapText="1"/>
    </xf>
    <xf numFmtId="0" fontId="26" fillId="12" borderId="72" xfId="0" applyFont="1" applyFill="1" applyBorder="1" applyAlignment="1">
      <alignment horizontal="center" vertical="center" wrapText="1"/>
    </xf>
    <xf numFmtId="0" fontId="17" fillId="2" borderId="14" xfId="0" applyFont="1" applyFill="1" applyBorder="1"/>
    <xf numFmtId="0" fontId="17" fillId="4" borderId="0" xfId="0" applyFont="1" applyFill="1" applyAlignment="1">
      <alignment horizontal="justify" vertical="center" wrapText="1"/>
    </xf>
    <xf numFmtId="167" fontId="17" fillId="4" borderId="0" xfId="0" applyNumberFormat="1" applyFont="1" applyFill="1" applyAlignment="1">
      <alignment horizontal="center" vertical="center" wrapText="1"/>
    </xf>
    <xf numFmtId="167" fontId="17" fillId="2" borderId="0" xfId="0" applyNumberFormat="1" applyFont="1" applyFill="1" applyAlignment="1">
      <alignment horizontal="center" vertical="center" wrapText="1"/>
    </xf>
    <xf numFmtId="0" fontId="17" fillId="2" borderId="7" xfId="0" applyFont="1" applyFill="1" applyBorder="1" applyAlignment="1">
      <alignment vertical="center"/>
    </xf>
    <xf numFmtId="167" fontId="15" fillId="4" borderId="0" xfId="0" applyNumberFormat="1" applyFont="1" applyFill="1" applyAlignment="1">
      <alignment horizontal="center" vertical="center" wrapText="1"/>
    </xf>
    <xf numFmtId="167" fontId="58" fillId="2" borderId="0" xfId="0" applyNumberFormat="1" applyFont="1" applyFill="1" applyAlignment="1">
      <alignment horizontal="center" vertical="center" wrapText="1"/>
    </xf>
    <xf numFmtId="0" fontId="20" fillId="2" borderId="0" xfId="0" applyFont="1" applyFill="1" applyAlignment="1">
      <alignment horizontal="left" vertical="center" wrapText="1"/>
    </xf>
    <xf numFmtId="0" fontId="20" fillId="2" borderId="0" xfId="0" applyFont="1" applyFill="1" applyAlignment="1">
      <alignment wrapText="1"/>
    </xf>
    <xf numFmtId="0" fontId="17" fillId="2" borderId="7"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vertical="top" wrapText="1"/>
    </xf>
    <xf numFmtId="0" fontId="58" fillId="4" borderId="72" xfId="0" applyFont="1" applyFill="1" applyBorder="1" applyAlignment="1">
      <alignment horizontal="left" vertical="center" wrapText="1"/>
    </xf>
    <xf numFmtId="0" fontId="34" fillId="12" borderId="22" xfId="3" applyFont="1" applyFill="1" applyBorder="1" applyAlignment="1">
      <alignment horizontal="center" vertical="center"/>
    </xf>
    <xf numFmtId="17" fontId="60" fillId="2" borderId="66" xfId="3" applyNumberFormat="1" applyFont="1" applyFill="1" applyBorder="1" applyAlignment="1">
      <alignment horizontal="left" vertical="center" wrapText="1"/>
    </xf>
    <xf numFmtId="0" fontId="15" fillId="2" borderId="15" xfId="0" applyFont="1" applyFill="1" applyBorder="1" applyAlignment="1">
      <alignment vertical="center"/>
    </xf>
    <xf numFmtId="0" fontId="58" fillId="4" borderId="72" xfId="0" applyFont="1" applyFill="1" applyBorder="1" applyAlignment="1">
      <alignment horizontal="right" vertical="center" wrapText="1"/>
    </xf>
    <xf numFmtId="0" fontId="26" fillId="12" borderId="72" xfId="0" applyFont="1" applyFill="1" applyBorder="1" applyAlignment="1">
      <alignment horizontal="right" vertical="center" wrapText="1"/>
    </xf>
    <xf numFmtId="0" fontId="15" fillId="4" borderId="74" xfId="0" applyFont="1" applyFill="1" applyBorder="1" applyAlignment="1">
      <alignment horizontal="left" vertical="center" wrapText="1"/>
    </xf>
    <xf numFmtId="0" fontId="58" fillId="4" borderId="74" xfId="0" applyFont="1" applyFill="1" applyBorder="1" applyAlignment="1">
      <alignment horizontal="right" vertical="center" wrapText="1"/>
    </xf>
    <xf numFmtId="0" fontId="15" fillId="4" borderId="74" xfId="0" applyFont="1" applyFill="1" applyBorder="1" applyAlignment="1">
      <alignment horizontal="right" vertical="center" wrapText="1"/>
    </xf>
    <xf numFmtId="0" fontId="58" fillId="2" borderId="74" xfId="0" applyFont="1" applyFill="1" applyBorder="1" applyAlignment="1">
      <alignment horizontal="right" vertical="center" wrapText="1"/>
    </xf>
    <xf numFmtId="0" fontId="15" fillId="11" borderId="0" xfId="0" applyFont="1" applyFill="1" applyAlignment="1">
      <alignment vertical="center"/>
    </xf>
    <xf numFmtId="0" fontId="15" fillId="11" borderId="0" xfId="0" applyFont="1" applyFill="1" applyAlignment="1">
      <alignment vertical="center" wrapText="1"/>
    </xf>
    <xf numFmtId="0" fontId="17" fillId="4" borderId="73" xfId="0" applyFont="1" applyFill="1" applyBorder="1" applyAlignment="1">
      <alignment horizontal="justify" vertical="center" wrapText="1"/>
    </xf>
    <xf numFmtId="4" fontId="17" fillId="4" borderId="73" xfId="0" applyNumberFormat="1" applyFont="1" applyFill="1" applyBorder="1" applyAlignment="1">
      <alignment horizontal="right" vertical="center" wrapText="1"/>
    </xf>
    <xf numFmtId="4" fontId="17" fillId="0" borderId="73" xfId="0" applyNumberFormat="1" applyFont="1" applyBorder="1" applyAlignment="1">
      <alignment horizontal="right" vertical="center" wrapText="1"/>
    </xf>
    <xf numFmtId="0" fontId="17" fillId="0" borderId="0" xfId="0" applyFont="1" applyAlignment="1">
      <alignment horizontal="justify" vertical="center"/>
    </xf>
    <xf numFmtId="0" fontId="58" fillId="4" borderId="72" xfId="0" applyFont="1" applyFill="1" applyBorder="1" applyAlignment="1">
      <alignment vertical="center" wrapText="1"/>
    </xf>
    <xf numFmtId="0" fontId="26" fillId="12" borderId="72" xfId="0" applyFont="1" applyFill="1" applyBorder="1" applyAlignment="1">
      <alignment vertical="center" wrapText="1"/>
    </xf>
    <xf numFmtId="4" fontId="15" fillId="0" borderId="0" xfId="0" applyNumberFormat="1" applyFont="1" applyAlignment="1">
      <alignment horizontal="right" vertical="center" wrapText="1"/>
    </xf>
    <xf numFmtId="4" fontId="58" fillId="0" borderId="0" xfId="0" applyNumberFormat="1" applyFont="1" applyAlignment="1">
      <alignment horizontal="right" vertical="center" wrapText="1"/>
    </xf>
    <xf numFmtId="0" fontId="58" fillId="4" borderId="0" xfId="0" applyFont="1" applyFill="1" applyAlignment="1">
      <alignment vertical="center" wrapText="1"/>
    </xf>
    <xf numFmtId="168" fontId="17" fillId="4" borderId="0" xfId="1" applyNumberFormat="1" applyFont="1" applyFill="1" applyAlignment="1">
      <alignment vertical="center" wrapText="1"/>
    </xf>
    <xf numFmtId="168" fontId="17" fillId="0" borderId="0" xfId="1" applyNumberFormat="1" applyFont="1" applyAlignment="1">
      <alignment vertical="center" wrapText="1"/>
    </xf>
    <xf numFmtId="164" fontId="17" fillId="4" borderId="0" xfId="0" applyNumberFormat="1" applyFont="1" applyFill="1" applyAlignment="1">
      <alignment horizontal="right" vertical="center" wrapText="1"/>
    </xf>
    <xf numFmtId="164" fontId="17" fillId="0" borderId="0" xfId="0" applyNumberFormat="1" applyFont="1" applyAlignment="1">
      <alignment horizontal="right" vertical="center" wrapText="1"/>
    </xf>
    <xf numFmtId="0" fontId="15" fillId="3" borderId="0" xfId="0" applyFont="1" applyFill="1"/>
    <xf numFmtId="0" fontId="15" fillId="0" borderId="1" xfId="0" applyFont="1" applyBorder="1"/>
    <xf numFmtId="0" fontId="15" fillId="0" borderId="0" xfId="0" applyFont="1"/>
    <xf numFmtId="0" fontId="15" fillId="0" borderId="1" xfId="0" applyFont="1" applyBorder="1" applyAlignment="1">
      <alignment vertical="center"/>
    </xf>
    <xf numFmtId="165" fontId="17" fillId="4" borderId="0" xfId="1" applyNumberFormat="1" applyFont="1" applyFill="1" applyAlignment="1">
      <alignment vertical="center" wrapText="1"/>
    </xf>
    <xf numFmtId="0" fontId="34" fillId="12" borderId="6" xfId="3" applyFont="1" applyFill="1" applyBorder="1" applyAlignment="1">
      <alignment horizontal="center" vertical="center"/>
    </xf>
    <xf numFmtId="0" fontId="58" fillId="4" borderId="0" xfId="0" applyFont="1" applyFill="1" applyAlignment="1">
      <alignment horizontal="center" vertical="center" wrapText="1"/>
    </xf>
    <xf numFmtId="3" fontId="17" fillId="4" borderId="0" xfId="0" applyNumberFormat="1" applyFont="1" applyFill="1" applyAlignment="1">
      <alignment horizontal="center" vertical="center" wrapText="1"/>
    </xf>
    <xf numFmtId="3" fontId="17" fillId="0" borderId="0" xfId="0" applyNumberFormat="1" applyFont="1" applyAlignment="1">
      <alignment horizontal="center" vertical="center" wrapText="1"/>
    </xf>
    <xf numFmtId="4" fontId="17" fillId="4" borderId="0" xfId="0" applyNumberFormat="1" applyFont="1" applyFill="1" applyAlignment="1">
      <alignment horizontal="center" vertical="center" wrapText="1"/>
    </xf>
    <xf numFmtId="4" fontId="17" fillId="0" borderId="0" xfId="0" applyNumberFormat="1" applyFont="1" applyAlignment="1">
      <alignment horizontal="center" vertical="center" wrapText="1"/>
    </xf>
    <xf numFmtId="165" fontId="17" fillId="0" borderId="0" xfId="1" applyNumberFormat="1" applyFont="1" applyFill="1" applyAlignment="1">
      <alignment vertical="center" wrapText="1"/>
    </xf>
    <xf numFmtId="9" fontId="17" fillId="4" borderId="0" xfId="2" applyFont="1" applyFill="1" applyAlignment="1">
      <alignment horizontal="right" vertical="center" wrapText="1"/>
    </xf>
    <xf numFmtId="9" fontId="17" fillId="0" borderId="0" xfId="2" applyFont="1" applyAlignment="1">
      <alignment horizontal="right" vertical="center" wrapText="1"/>
    </xf>
    <xf numFmtId="0" fontId="20" fillId="0" borderId="1" xfId="0" applyFont="1" applyBorder="1"/>
    <xf numFmtId="0" fontId="20" fillId="2" borderId="0" xfId="0" applyFont="1" applyFill="1" applyAlignment="1">
      <alignment horizontal="left" vertical="top" wrapText="1"/>
    </xf>
    <xf numFmtId="0" fontId="20" fillId="0" borderId="3" xfId="0" applyFont="1" applyBorder="1"/>
    <xf numFmtId="0" fontId="20" fillId="0" borderId="6" xfId="0" applyFont="1" applyBorder="1"/>
    <xf numFmtId="0" fontId="20" fillId="0" borderId="7" xfId="0" applyFont="1" applyBorder="1"/>
    <xf numFmtId="0" fontId="61" fillId="3" borderId="0" xfId="0" applyFont="1" applyFill="1"/>
    <xf numFmtId="0" fontId="61" fillId="0" borderId="1" xfId="0" applyFont="1" applyBorder="1"/>
    <xf numFmtId="0" fontId="61" fillId="0" borderId="6" xfId="0" applyFont="1" applyBorder="1"/>
    <xf numFmtId="9" fontId="20" fillId="0" borderId="3" xfId="2" applyFont="1" applyBorder="1"/>
    <xf numFmtId="9" fontId="20" fillId="0" borderId="2" xfId="2" applyFont="1" applyBorder="1"/>
    <xf numFmtId="0" fontId="20" fillId="0" borderId="2" xfId="0" applyFont="1" applyBorder="1"/>
    <xf numFmtId="17" fontId="26" fillId="12" borderId="76" xfId="0" applyNumberFormat="1" applyFont="1" applyFill="1" applyBorder="1" applyAlignment="1">
      <alignment horizontal="center" vertical="center" wrapText="1"/>
    </xf>
    <xf numFmtId="17" fontId="26" fillId="12" borderId="77" xfId="0" applyNumberFormat="1" applyFont="1" applyFill="1" applyBorder="1" applyAlignment="1">
      <alignment horizontal="center" vertical="center" wrapText="1"/>
    </xf>
    <xf numFmtId="0" fontId="15" fillId="0" borderId="5" xfId="0" applyFont="1" applyBorder="1" applyAlignment="1">
      <alignment vertical="center"/>
    </xf>
    <xf numFmtId="0" fontId="26" fillId="12" borderId="75" xfId="0" applyFont="1" applyFill="1" applyBorder="1" applyAlignment="1">
      <alignment horizontal="right" vertical="center" wrapText="1"/>
    </xf>
    <xf numFmtId="0" fontId="30" fillId="0" borderId="0" xfId="0" applyFont="1" applyAlignment="1">
      <alignment vertical="center"/>
    </xf>
    <xf numFmtId="0" fontId="17" fillId="0" borderId="7" xfId="0" applyFont="1" applyBorder="1" applyAlignment="1">
      <alignment horizontal="center"/>
    </xf>
    <xf numFmtId="0" fontId="30" fillId="0" borderId="9" xfId="0" applyFont="1" applyBorder="1" applyAlignment="1">
      <alignment vertical="center"/>
    </xf>
    <xf numFmtId="0" fontId="53" fillId="0" borderId="11" xfId="0" applyFont="1" applyBorder="1"/>
    <xf numFmtId="0" fontId="20" fillId="2" borderId="12" xfId="0" applyFont="1" applyFill="1" applyBorder="1"/>
    <xf numFmtId="0" fontId="20" fillId="2" borderId="6" xfId="0" applyFont="1" applyFill="1" applyBorder="1"/>
    <xf numFmtId="0" fontId="17" fillId="2" borderId="6" xfId="0" applyFont="1" applyFill="1" applyBorder="1" applyAlignment="1">
      <alignment vertical="center" indent="1"/>
    </xf>
    <xf numFmtId="0" fontId="15" fillId="2" borderId="6" xfId="0" applyFont="1" applyFill="1" applyBorder="1" applyAlignment="1">
      <alignment vertical="center" indent="1"/>
    </xf>
    <xf numFmtId="0" fontId="17" fillId="2" borderId="7" xfId="0" applyFont="1" applyFill="1" applyBorder="1" applyAlignment="1">
      <alignment vertical="center" indent="1"/>
    </xf>
    <xf numFmtId="3" fontId="15" fillId="2" borderId="12" xfId="0" applyNumberFormat="1" applyFont="1" applyFill="1" applyBorder="1" applyAlignment="1">
      <alignment vertical="center" indent="1"/>
    </xf>
    <xf numFmtId="0" fontId="15" fillId="2" borderId="12" xfId="0" applyFont="1" applyFill="1" applyBorder="1" applyAlignment="1">
      <alignment vertical="center" indent="1"/>
    </xf>
    <xf numFmtId="0" fontId="17" fillId="2" borderId="12" xfId="0" applyFont="1" applyFill="1" applyBorder="1" applyAlignment="1">
      <alignment vertical="center" indent="1"/>
    </xf>
    <xf numFmtId="0" fontId="15" fillId="2" borderId="6" xfId="0" applyFont="1" applyFill="1" applyBorder="1" applyAlignment="1">
      <alignment vertical="center"/>
    </xf>
    <xf numFmtId="0" fontId="17" fillId="0" borderId="1" xfId="0" applyFont="1" applyBorder="1" applyAlignment="1">
      <alignment horizontal="left"/>
    </xf>
    <xf numFmtId="0" fontId="17" fillId="2" borderId="6" xfId="0" applyFont="1" applyFill="1" applyBorder="1" applyAlignment="1">
      <alignment horizontal="left" vertical="center" indent="1"/>
    </xf>
    <xf numFmtId="0" fontId="17" fillId="0" borderId="0" xfId="0" applyFont="1" applyAlignment="1">
      <alignment horizontal="left"/>
    </xf>
    <xf numFmtId="0" fontId="9" fillId="0" borderId="1" xfId="0" applyFont="1" applyBorder="1" applyAlignment="1">
      <alignment horizontal="center"/>
    </xf>
    <xf numFmtId="0" fontId="34" fillId="12" borderId="5" xfId="3" applyFont="1" applyFill="1" applyBorder="1" applyAlignment="1">
      <alignment horizontal="center" vertical="center"/>
    </xf>
    <xf numFmtId="0" fontId="53" fillId="0" borderId="0" xfId="0" applyFont="1"/>
    <xf numFmtId="0" fontId="20" fillId="2" borderId="1" xfId="0" applyFont="1" applyFill="1" applyBorder="1" applyAlignment="1">
      <alignment wrapText="1"/>
    </xf>
    <xf numFmtId="0" fontId="20" fillId="2" borderId="7" xfId="0" applyFont="1" applyFill="1" applyBorder="1" applyAlignment="1">
      <alignment wrapText="1"/>
    </xf>
    <xf numFmtId="0" fontId="20" fillId="2" borderId="11" xfId="0" applyFont="1" applyFill="1" applyBorder="1" applyAlignment="1">
      <alignment horizontal="left" vertical="center" wrapText="1"/>
    </xf>
    <xf numFmtId="0" fontId="20" fillId="2" borderId="11" xfId="0" applyFont="1" applyFill="1" applyBorder="1" applyAlignment="1">
      <alignment vertical="center"/>
    </xf>
    <xf numFmtId="0" fontId="20" fillId="2" borderId="14" xfId="0" applyFont="1" applyFill="1" applyBorder="1" applyAlignment="1">
      <alignment vertical="center"/>
    </xf>
    <xf numFmtId="0" fontId="20" fillId="2" borderId="11" xfId="0" applyFont="1" applyFill="1" applyBorder="1" applyAlignment="1">
      <alignment vertical="center" wrapText="1"/>
    </xf>
    <xf numFmtId="0" fontId="26" fillId="12" borderId="75" xfId="0" applyFont="1" applyFill="1" applyBorder="1" applyAlignment="1">
      <alignment horizontal="center" vertical="center" wrapText="1"/>
    </xf>
    <xf numFmtId="0" fontId="15" fillId="4" borderId="73" xfId="0" applyFont="1" applyFill="1" applyBorder="1" applyAlignment="1">
      <alignment vertical="center"/>
    </xf>
    <xf numFmtId="0" fontId="15" fillId="4" borderId="73" xfId="0" applyFont="1" applyFill="1" applyBorder="1" applyAlignment="1">
      <alignment horizontal="center" vertical="center"/>
    </xf>
    <xf numFmtId="3" fontId="15" fillId="4" borderId="73" xfId="0" applyNumberFormat="1" applyFont="1" applyFill="1" applyBorder="1" applyAlignment="1">
      <alignment horizontal="center" vertical="center"/>
    </xf>
    <xf numFmtId="0" fontId="58" fillId="2" borderId="73" xfId="0" applyFont="1" applyFill="1" applyBorder="1" applyAlignment="1">
      <alignment horizontal="center" vertical="center"/>
    </xf>
    <xf numFmtId="0" fontId="17" fillId="2" borderId="1" xfId="0" applyFont="1" applyFill="1" applyBorder="1" applyAlignment="1">
      <alignment vertical="center" indent="1"/>
    </xf>
    <xf numFmtId="0" fontId="17" fillId="2" borderId="2" xfId="0" applyFont="1" applyFill="1" applyBorder="1"/>
    <xf numFmtId="3" fontId="15" fillId="4" borderId="0" xfId="0" applyNumberFormat="1" applyFont="1" applyFill="1" applyAlignment="1">
      <alignment horizontal="center" vertical="center" wrapText="1"/>
    </xf>
    <xf numFmtId="3" fontId="58" fillId="0" borderId="0" xfId="0" applyNumberFormat="1" applyFont="1" applyAlignment="1">
      <alignment horizontal="center" vertical="center" wrapText="1"/>
    </xf>
    <xf numFmtId="0" fontId="58" fillId="0" borderId="0" xfId="0" applyFont="1" applyAlignment="1">
      <alignment horizontal="center" vertical="center" wrapText="1"/>
    </xf>
    <xf numFmtId="3"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15" fillId="4" borderId="73" xfId="0" applyFont="1" applyFill="1" applyBorder="1" applyAlignment="1">
      <alignment horizontal="justify" vertical="center" wrapText="1"/>
    </xf>
    <xf numFmtId="3" fontId="15" fillId="4" borderId="73" xfId="0" applyNumberFormat="1" applyFont="1" applyFill="1" applyBorder="1" applyAlignment="1">
      <alignment horizontal="right" vertical="center" wrapText="1"/>
    </xf>
    <xf numFmtId="3" fontId="58" fillId="0" borderId="73" xfId="0" applyNumberFormat="1" applyFont="1" applyBorder="1" applyAlignment="1">
      <alignment horizontal="right" vertical="center" wrapText="1"/>
    </xf>
    <xf numFmtId="0" fontId="17" fillId="2" borderId="1" xfId="0" applyFont="1" applyFill="1" applyBorder="1" applyAlignment="1">
      <alignment horizontal="left" vertical="center" indent="1"/>
    </xf>
    <xf numFmtId="0" fontId="17" fillId="2" borderId="7" xfId="0" applyFont="1" applyFill="1" applyBorder="1" applyAlignment="1">
      <alignment horizontal="left" vertical="center" indent="1"/>
    </xf>
    <xf numFmtId="0" fontId="20" fillId="2" borderId="1" xfId="0" applyFont="1" applyFill="1" applyBorder="1" applyAlignment="1">
      <alignment vertical="center" wrapText="1"/>
    </xf>
    <xf numFmtId="0" fontId="20" fillId="2" borderId="7" xfId="0" applyFont="1" applyFill="1" applyBorder="1" applyAlignment="1">
      <alignment vertical="center" wrapText="1"/>
    </xf>
    <xf numFmtId="0" fontId="20" fillId="2" borderId="3" xfId="0" applyFont="1" applyFill="1" applyBorder="1" applyAlignment="1">
      <alignment vertical="center" wrapText="1"/>
    </xf>
    <xf numFmtId="0" fontId="20" fillId="2" borderId="4" xfId="0" applyFont="1" applyFill="1" applyBorder="1" applyAlignment="1">
      <alignment vertical="center" wrapText="1"/>
    </xf>
    <xf numFmtId="0" fontId="20" fillId="2" borderId="14" xfId="0" applyFont="1" applyFill="1" applyBorder="1" applyAlignment="1">
      <alignment vertical="center" wrapText="1"/>
    </xf>
    <xf numFmtId="0" fontId="17" fillId="2" borderId="0" xfId="0" applyFont="1" applyFill="1" applyAlignment="1">
      <alignment horizontal="left" vertical="center" indent="1"/>
    </xf>
    <xf numFmtId="0" fontId="15" fillId="4" borderId="73" xfId="0" applyFont="1" applyFill="1" applyBorder="1" applyAlignment="1">
      <alignment vertical="center" wrapText="1"/>
    </xf>
    <xf numFmtId="0" fontId="15" fillId="4" borderId="73" xfId="0" applyFont="1" applyFill="1" applyBorder="1" applyAlignment="1">
      <alignment horizontal="right" vertical="center" wrapText="1"/>
    </xf>
    <xf numFmtId="164" fontId="15" fillId="4" borderId="73" xfId="0" applyNumberFormat="1" applyFont="1" applyFill="1" applyBorder="1" applyAlignment="1">
      <alignment horizontal="right" vertical="center" wrapText="1"/>
    </xf>
    <xf numFmtId="0" fontId="58" fillId="0" borderId="73" xfId="0" applyFont="1" applyBorder="1" applyAlignment="1">
      <alignment horizontal="right" vertical="center" wrapText="1"/>
    </xf>
    <xf numFmtId="164" fontId="58" fillId="0" borderId="73" xfId="0" applyNumberFormat="1" applyFont="1" applyBorder="1" applyAlignment="1">
      <alignment horizontal="right" vertical="center" wrapText="1"/>
    </xf>
    <xf numFmtId="4" fontId="15" fillId="4" borderId="73" xfId="0" applyNumberFormat="1" applyFont="1" applyFill="1" applyBorder="1" applyAlignment="1">
      <alignment horizontal="center" vertical="center" wrapText="1"/>
    </xf>
    <xf numFmtId="4" fontId="15" fillId="0" borderId="73" xfId="0" applyNumberFormat="1" applyFont="1" applyBorder="1" applyAlignment="1">
      <alignment horizontal="center" vertical="center" wrapText="1"/>
    </xf>
    <xf numFmtId="0" fontId="17" fillId="0" borderId="19" xfId="0" applyFont="1" applyBorder="1" applyAlignment="1">
      <alignment vertical="top" wrapText="1"/>
    </xf>
    <xf numFmtId="0" fontId="17" fillId="0" borderId="18" xfId="0" applyFont="1" applyBorder="1" applyAlignment="1">
      <alignment vertical="top" wrapText="1"/>
    </xf>
    <xf numFmtId="0" fontId="17" fillId="0" borderId="20" xfId="0" applyFont="1" applyBorder="1" applyAlignment="1">
      <alignment vertical="top" wrapText="1"/>
    </xf>
    <xf numFmtId="17" fontId="26" fillId="10" borderId="29" xfId="0" applyNumberFormat="1" applyFont="1" applyFill="1" applyBorder="1" applyAlignment="1">
      <alignment horizontal="center" vertical="center" wrapText="1"/>
    </xf>
    <xf numFmtId="3" fontId="17" fillId="2" borderId="0" xfId="0" applyNumberFormat="1" applyFont="1" applyFill="1" applyAlignment="1">
      <alignment horizontal="center" vertical="center" wrapText="1"/>
    </xf>
    <xf numFmtId="3" fontId="16" fillId="2" borderId="0" xfId="0" applyNumberFormat="1" applyFont="1" applyFill="1" applyAlignment="1">
      <alignment horizontal="center" vertical="center" wrapText="1"/>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34" fillId="10" borderId="6" xfId="3" applyFont="1" applyFill="1" applyBorder="1" applyAlignment="1">
      <alignment horizontal="center" vertical="center"/>
    </xf>
    <xf numFmtId="0" fontId="34" fillId="10" borderId="5" xfId="3" applyFont="1" applyFill="1" applyBorder="1" applyAlignment="1">
      <alignment horizontal="center" vertical="center"/>
    </xf>
    <xf numFmtId="17" fontId="63" fillId="2" borderId="66" xfId="3" applyNumberFormat="1" applyFont="1" applyFill="1" applyBorder="1" applyAlignment="1">
      <alignment horizontal="left" vertical="center" wrapText="1"/>
    </xf>
    <xf numFmtId="0" fontId="17" fillId="2" borderId="0" xfId="0" applyFont="1" applyFill="1" applyAlignment="1">
      <alignment vertical="center" wrapText="1" indent="1"/>
    </xf>
    <xf numFmtId="0" fontId="17" fillId="2" borderId="9" xfId="0" applyFont="1" applyFill="1" applyBorder="1" applyAlignment="1">
      <alignment vertical="center" wrapText="1" indent="1"/>
    </xf>
    <xf numFmtId="166" fontId="17" fillId="4" borderId="0" xfId="2" applyNumberFormat="1" applyFont="1" applyFill="1" applyAlignment="1">
      <alignment horizontal="center" vertical="center" wrapText="1"/>
    </xf>
    <xf numFmtId="166" fontId="17" fillId="0" borderId="0" xfId="2" applyNumberFormat="1" applyFont="1" applyAlignment="1">
      <alignment horizontal="center" vertical="center" wrapText="1"/>
    </xf>
    <xf numFmtId="166" fontId="15" fillId="4" borderId="0" xfId="2" applyNumberFormat="1" applyFont="1" applyFill="1" applyAlignment="1">
      <alignment horizontal="center" vertical="center" wrapText="1"/>
    </xf>
    <xf numFmtId="166" fontId="16" fillId="2" borderId="0" xfId="2" applyNumberFormat="1" applyFont="1" applyFill="1" applyAlignment="1">
      <alignment horizontal="center" vertical="center" wrapText="1"/>
    </xf>
    <xf numFmtId="0" fontId="64" fillId="0" borderId="6" xfId="0" applyFont="1" applyBorder="1"/>
    <xf numFmtId="17" fontId="26" fillId="13" borderId="81" xfId="0" applyNumberFormat="1" applyFont="1" applyFill="1" applyBorder="1" applyAlignment="1">
      <alignment horizontal="center" vertical="center" wrapText="1"/>
    </xf>
    <xf numFmtId="8" fontId="17" fillId="2" borderId="0" xfId="0" applyNumberFormat="1" applyFont="1" applyFill="1" applyAlignment="1">
      <alignment horizontal="right" vertical="center" wrapText="1"/>
    </xf>
    <xf numFmtId="8" fontId="17" fillId="2" borderId="85" xfId="0" applyNumberFormat="1" applyFont="1" applyFill="1" applyBorder="1" applyAlignment="1">
      <alignment horizontal="right" vertical="center" wrapText="1"/>
    </xf>
    <xf numFmtId="0" fontId="34" fillId="13" borderId="22" xfId="3" applyFont="1" applyFill="1" applyBorder="1" applyAlignment="1">
      <alignment horizontal="center" vertical="center"/>
    </xf>
    <xf numFmtId="17" fontId="66" fillId="2" borderId="66" xfId="3" applyNumberFormat="1" applyFont="1" applyFill="1" applyBorder="1" applyAlignment="1">
      <alignment horizontal="left" vertical="center" wrapText="1"/>
    </xf>
    <xf numFmtId="0" fontId="67" fillId="0" borderId="6" xfId="0" applyFont="1" applyBorder="1"/>
    <xf numFmtId="17" fontId="26" fillId="7" borderId="87" xfId="0" applyNumberFormat="1" applyFont="1" applyFill="1" applyBorder="1" applyAlignment="1">
      <alignment horizontal="center" vertical="center" wrapText="1"/>
    </xf>
    <xf numFmtId="166" fontId="17" fillId="0" borderId="6" xfId="0" applyNumberFormat="1" applyFont="1" applyBorder="1"/>
    <xf numFmtId="1" fontId="17" fillId="2" borderId="0" xfId="0" applyNumberFormat="1" applyFont="1" applyFill="1" applyAlignment="1">
      <alignment horizontal="right" vertical="center" wrapText="1"/>
    </xf>
    <xf numFmtId="0" fontId="15" fillId="4" borderId="36" xfId="0" applyFont="1" applyFill="1" applyBorder="1" applyAlignment="1">
      <alignment horizontal="right" vertical="center" wrapText="1"/>
    </xf>
    <xf numFmtId="0" fontId="26" fillId="7" borderId="36" xfId="0" applyFont="1" applyFill="1" applyBorder="1" applyAlignment="1">
      <alignment horizontal="right" vertical="center" wrapText="1"/>
    </xf>
    <xf numFmtId="0" fontId="20" fillId="2" borderId="11" xfId="0" applyFont="1" applyFill="1" applyBorder="1" applyAlignment="1">
      <alignment wrapText="1"/>
    </xf>
    <xf numFmtId="0" fontId="20" fillId="2" borderId="14" xfId="0" applyFont="1" applyFill="1" applyBorder="1" applyAlignment="1">
      <alignment wrapText="1"/>
    </xf>
    <xf numFmtId="0" fontId="17" fillId="0" borderId="3" xfId="0" applyFont="1" applyBorder="1" applyAlignment="1">
      <alignment horizontal="justify" vertical="top" wrapText="1"/>
    </xf>
    <xf numFmtId="3" fontId="15" fillId="4" borderId="90" xfId="0" applyNumberFormat="1" applyFont="1" applyFill="1" applyBorder="1" applyAlignment="1">
      <alignment horizontal="right" vertical="center" wrapText="1"/>
    </xf>
    <xf numFmtId="3" fontId="15" fillId="2" borderId="91" xfId="0" applyNumberFormat="1" applyFont="1" applyFill="1" applyBorder="1" applyAlignment="1">
      <alignment horizontal="right" vertical="center" wrapText="1"/>
    </xf>
    <xf numFmtId="0" fontId="26" fillId="7" borderId="9" xfId="0" applyFont="1" applyFill="1" applyBorder="1" applyAlignment="1">
      <alignment horizontal="right" vertical="center" wrapText="1"/>
    </xf>
    <xf numFmtId="0" fontId="15" fillId="4" borderId="36" xfId="0" applyFont="1" applyFill="1" applyBorder="1" applyAlignment="1">
      <alignment horizontal="justify" vertical="center" wrapText="1"/>
    </xf>
    <xf numFmtId="0" fontId="26" fillId="7" borderId="37" xfId="0" applyFont="1" applyFill="1" applyBorder="1" applyAlignment="1">
      <alignment horizontal="right" vertical="center" wrapText="1"/>
    </xf>
    <xf numFmtId="165" fontId="15" fillId="4" borderId="90" xfId="1" applyNumberFormat="1" applyFont="1" applyFill="1" applyBorder="1" applyAlignment="1">
      <alignment horizontal="right" vertical="center" wrapText="1"/>
    </xf>
    <xf numFmtId="165" fontId="15" fillId="2" borderId="90" xfId="1" applyNumberFormat="1" applyFont="1" applyFill="1" applyBorder="1" applyAlignment="1">
      <alignment horizontal="right" vertical="center" wrapText="1"/>
    </xf>
    <xf numFmtId="0" fontId="8" fillId="2" borderId="6" xfId="0" applyFont="1" applyFill="1" applyBorder="1" applyAlignment="1">
      <alignment vertical="center"/>
    </xf>
    <xf numFmtId="0" fontId="34" fillId="7" borderId="6" xfId="3" applyFont="1" applyFill="1" applyBorder="1" applyAlignment="1">
      <alignment horizontal="center" vertical="center"/>
    </xf>
    <xf numFmtId="0" fontId="68" fillId="0" borderId="6" xfId="0" applyFont="1" applyBorder="1"/>
    <xf numFmtId="17" fontId="26" fillId="14" borderId="96" xfId="0" applyNumberFormat="1" applyFont="1" applyFill="1" applyBorder="1" applyAlignment="1">
      <alignment horizontal="center" vertical="center" wrapText="1"/>
    </xf>
    <xf numFmtId="0" fontId="15" fillId="2" borderId="2" xfId="0" applyFont="1" applyFill="1" applyBorder="1" applyAlignment="1">
      <alignment vertical="center" wrapText="1"/>
    </xf>
    <xf numFmtId="4" fontId="17" fillId="0" borderId="6" xfId="0" applyNumberFormat="1" applyFont="1" applyBorder="1"/>
    <xf numFmtId="0" fontId="15" fillId="2" borderId="0" xfId="0" applyFont="1" applyFill="1" applyAlignment="1">
      <alignment vertical="center" indent="1"/>
    </xf>
    <xf numFmtId="0" fontId="17" fillId="5" borderId="6" xfId="0" applyFont="1" applyFill="1" applyBorder="1"/>
    <xf numFmtId="0" fontId="17" fillId="5" borderId="7" xfId="0" applyFont="1" applyFill="1" applyBorder="1"/>
    <xf numFmtId="0" fontId="15" fillId="5" borderId="3" xfId="0" applyFont="1" applyFill="1" applyBorder="1" applyAlignment="1">
      <alignment vertical="center" wrapText="1"/>
    </xf>
    <xf numFmtId="0" fontId="17" fillId="5" borderId="0" xfId="0" applyFont="1" applyFill="1"/>
    <xf numFmtId="0" fontId="17" fillId="5" borderId="6" xfId="0" applyFont="1" applyFill="1" applyBorder="1" applyAlignment="1">
      <alignment vertical="center"/>
    </xf>
    <xf numFmtId="0" fontId="15" fillId="5" borderId="6" xfId="0" applyFont="1" applyFill="1" applyBorder="1" applyAlignment="1">
      <alignment vertical="center" indent="1"/>
    </xf>
    <xf numFmtId="0" fontId="17" fillId="5" borderId="6" xfId="0" applyFont="1" applyFill="1" applyBorder="1" applyAlignment="1">
      <alignment vertical="center" indent="1"/>
    </xf>
    <xf numFmtId="0" fontId="15" fillId="2" borderId="12" xfId="0" applyFont="1" applyFill="1" applyBorder="1"/>
    <xf numFmtId="0" fontId="17" fillId="5" borderId="7" xfId="0" applyFont="1" applyFill="1" applyBorder="1" applyAlignment="1">
      <alignment vertical="center"/>
    </xf>
    <xf numFmtId="0" fontId="17" fillId="2" borderId="15" xfId="0" applyFont="1" applyFill="1" applyBorder="1"/>
    <xf numFmtId="0" fontId="17" fillId="2" borderId="10" xfId="0" applyFont="1" applyFill="1" applyBorder="1"/>
    <xf numFmtId="0" fontId="17" fillId="2" borderId="11" xfId="0" applyFont="1" applyFill="1" applyBorder="1"/>
    <xf numFmtId="3" fontId="17" fillId="2" borderId="6" xfId="0" applyNumberFormat="1" applyFont="1" applyFill="1" applyBorder="1" applyAlignment="1">
      <alignment vertical="center" indent="1"/>
    </xf>
    <xf numFmtId="0" fontId="17" fillId="2" borderId="7" xfId="0" applyFont="1" applyFill="1" applyBorder="1" applyAlignment="1">
      <alignment vertical="center" wrapText="1" indent="1"/>
    </xf>
    <xf numFmtId="3" fontId="15" fillId="2" borderId="6" xfId="0" applyNumberFormat="1" applyFont="1" applyFill="1" applyBorder="1" applyAlignment="1">
      <alignment vertical="center" indent="1"/>
    </xf>
    <xf numFmtId="0" fontId="15" fillId="0" borderId="7" xfId="0" applyFont="1" applyBorder="1" applyAlignment="1">
      <alignment vertical="center"/>
    </xf>
    <xf numFmtId="0" fontId="17" fillId="0" borderId="16" xfId="0" applyFont="1" applyBorder="1" applyAlignment="1">
      <alignment horizontal="center" vertical="top" wrapText="1"/>
    </xf>
    <xf numFmtId="0" fontId="17" fillId="0" borderId="17" xfId="0" applyFont="1" applyBorder="1" applyAlignment="1">
      <alignment horizontal="center" vertical="top" wrapText="1"/>
    </xf>
    <xf numFmtId="0" fontId="69" fillId="4" borderId="97" xfId="0" applyFont="1" applyFill="1" applyBorder="1" applyAlignment="1">
      <alignment horizontal="justify" vertical="center" wrapText="1"/>
    </xf>
    <xf numFmtId="0" fontId="69" fillId="4" borderId="97" xfId="0" applyFont="1" applyFill="1" applyBorder="1" applyAlignment="1">
      <alignment horizontal="right" vertical="center" wrapText="1"/>
    </xf>
    <xf numFmtId="0" fontId="26" fillId="14" borderId="97" xfId="0" applyFont="1" applyFill="1" applyBorder="1" applyAlignment="1">
      <alignment horizontal="right" vertical="center" wrapText="1"/>
    </xf>
    <xf numFmtId="0" fontId="17" fillId="0" borderId="15" xfId="0" applyFont="1" applyBorder="1"/>
    <xf numFmtId="0" fontId="15" fillId="4" borderId="98" xfId="0" applyFont="1" applyFill="1" applyBorder="1" applyAlignment="1">
      <alignment vertical="center" wrapText="1"/>
    </xf>
    <xf numFmtId="3" fontId="15" fillId="4" borderId="98" xfId="0" applyNumberFormat="1" applyFont="1" applyFill="1" applyBorder="1" applyAlignment="1">
      <alignment horizontal="right" vertical="center" wrapText="1"/>
    </xf>
    <xf numFmtId="3" fontId="69" fillId="2" borderId="98" xfId="0" applyNumberFormat="1" applyFont="1" applyFill="1" applyBorder="1" applyAlignment="1">
      <alignment horizontal="right" vertical="center" wrapText="1"/>
    </xf>
    <xf numFmtId="0" fontId="26" fillId="14" borderId="99" xfId="0" applyFont="1" applyFill="1" applyBorder="1" applyAlignment="1">
      <alignment horizontal="right" vertical="center" wrapText="1"/>
    </xf>
    <xf numFmtId="165" fontId="15" fillId="4" borderId="98" xfId="1" applyNumberFormat="1" applyFont="1" applyFill="1" applyBorder="1" applyAlignment="1">
      <alignment horizontal="right" vertical="center" wrapText="1"/>
    </xf>
    <xf numFmtId="165" fontId="69" fillId="2" borderId="100" xfId="1" applyNumberFormat="1" applyFont="1" applyFill="1" applyBorder="1" applyAlignment="1">
      <alignment horizontal="right" vertical="center" wrapText="1"/>
    </xf>
    <xf numFmtId="165" fontId="15" fillId="4" borderId="98" xfId="1" applyNumberFormat="1" applyFont="1" applyFill="1" applyBorder="1" applyAlignment="1">
      <alignment vertical="center" wrapText="1"/>
    </xf>
    <xf numFmtId="165" fontId="69" fillId="4" borderId="98" xfId="1" applyNumberFormat="1" applyFont="1" applyFill="1" applyBorder="1" applyAlignment="1">
      <alignment horizontal="right" vertical="center" wrapText="1"/>
    </xf>
    <xf numFmtId="0" fontId="15" fillId="4" borderId="103" xfId="0" applyFont="1" applyFill="1" applyBorder="1" applyAlignment="1">
      <alignment vertical="center" wrapText="1"/>
    </xf>
    <xf numFmtId="165" fontId="15" fillId="4" borderId="103" xfId="1" applyNumberFormat="1" applyFont="1" applyFill="1" applyBorder="1" applyAlignment="1">
      <alignment horizontal="right" vertical="center" wrapText="1"/>
    </xf>
    <xf numFmtId="165" fontId="69" fillId="2" borderId="102" xfId="1" applyNumberFormat="1" applyFont="1" applyFill="1" applyBorder="1" applyAlignment="1">
      <alignment horizontal="right" vertical="center" wrapText="1"/>
    </xf>
    <xf numFmtId="165" fontId="69" fillId="4" borderId="97" xfId="1" applyNumberFormat="1" applyFont="1" applyFill="1" applyBorder="1" applyAlignment="1">
      <alignment horizontal="justify" vertical="center" wrapText="1"/>
    </xf>
    <xf numFmtId="165" fontId="69" fillId="4" borderId="97" xfId="1" applyNumberFormat="1" applyFont="1" applyFill="1" applyBorder="1" applyAlignment="1">
      <alignment horizontal="right" vertical="center" wrapText="1"/>
    </xf>
    <xf numFmtId="165" fontId="26" fillId="14" borderId="97" xfId="1" applyNumberFormat="1" applyFont="1" applyFill="1" applyBorder="1" applyAlignment="1">
      <alignment horizontal="right" vertical="center" wrapText="1"/>
    </xf>
    <xf numFmtId="165" fontId="69" fillId="2" borderId="98" xfId="1" applyNumberFormat="1" applyFont="1" applyFill="1" applyBorder="1" applyAlignment="1">
      <alignment horizontal="right" vertical="center" wrapText="1"/>
    </xf>
    <xf numFmtId="17" fontId="70" fillId="2" borderId="66" xfId="3" applyNumberFormat="1" applyFont="1" applyFill="1" applyBorder="1" applyAlignment="1">
      <alignment horizontal="left" vertical="center" wrapText="1"/>
    </xf>
    <xf numFmtId="0" fontId="8" fillId="3" borderId="0" xfId="0" applyFont="1" applyFill="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71" fillId="0" borderId="6" xfId="0" applyFont="1" applyBorder="1"/>
    <xf numFmtId="0" fontId="72" fillId="0" borderId="0" xfId="0" applyFont="1" applyAlignment="1">
      <alignment horizontal="left" indent="1"/>
    </xf>
    <xf numFmtId="17" fontId="7" fillId="14" borderId="96" xfId="0" applyNumberFormat="1" applyFont="1" applyFill="1" applyBorder="1" applyAlignment="1">
      <alignment horizontal="center" vertical="center" wrapText="1"/>
    </xf>
    <xf numFmtId="0" fontId="73" fillId="3" borderId="0" xfId="0" applyFont="1" applyFill="1" applyAlignment="1">
      <alignment vertical="center"/>
    </xf>
    <xf numFmtId="0" fontId="8" fillId="2" borderId="3" xfId="0" applyFont="1" applyFill="1" applyBorder="1" applyAlignment="1">
      <alignment vertical="center" wrapText="1"/>
    </xf>
    <xf numFmtId="0" fontId="8" fillId="3" borderId="0" xfId="0" applyFont="1" applyFill="1" applyAlignment="1">
      <alignment horizontal="left" vertical="center"/>
    </xf>
    <xf numFmtId="0" fontId="8" fillId="2" borderId="1" xfId="0" applyFont="1" applyFill="1" applyBorder="1" applyAlignment="1">
      <alignment vertical="center"/>
    </xf>
    <xf numFmtId="0" fontId="8" fillId="0" borderId="7" xfId="0" applyFont="1" applyBorder="1" applyAlignment="1">
      <alignment vertical="center"/>
    </xf>
    <xf numFmtId="0" fontId="8" fillId="4" borderId="0" xfId="0" applyFont="1" applyFill="1" applyAlignment="1">
      <alignment vertical="center" wrapText="1"/>
    </xf>
    <xf numFmtId="0" fontId="8" fillId="0" borderId="12" xfId="0" applyFont="1" applyBorder="1" applyAlignment="1">
      <alignment vertical="center"/>
    </xf>
    <xf numFmtId="0" fontId="8" fillId="2" borderId="0" xfId="0" applyFont="1" applyFill="1" applyAlignment="1">
      <alignment vertical="center" wrapText="1"/>
    </xf>
    <xf numFmtId="0" fontId="8" fillId="2" borderId="11" xfId="0" applyFont="1" applyFill="1" applyBorder="1" applyAlignment="1">
      <alignment vertical="center" wrapText="1"/>
    </xf>
    <xf numFmtId="0" fontId="8" fillId="2" borderId="12" xfId="0" applyFont="1" applyFill="1" applyBorder="1" applyAlignment="1">
      <alignment vertical="center"/>
    </xf>
    <xf numFmtId="0" fontId="74" fillId="3" borderId="0" xfId="0" applyFont="1" applyFill="1"/>
    <xf numFmtId="0" fontId="8" fillId="0" borderId="0" xfId="0" applyFont="1" applyAlignment="1">
      <alignment vertical="center" wrapText="1"/>
    </xf>
    <xf numFmtId="3" fontId="8" fillId="2" borderId="0" xfId="0" applyNumberFormat="1" applyFont="1" applyFill="1" applyAlignment="1">
      <alignment vertical="center"/>
    </xf>
    <xf numFmtId="0" fontId="8" fillId="3" borderId="0" xfId="0" applyFont="1" applyFill="1"/>
    <xf numFmtId="0" fontId="8" fillId="0" borderId="7" xfId="0" applyFont="1" applyBorder="1"/>
    <xf numFmtId="0" fontId="8" fillId="0" borderId="6" xfId="0" applyFont="1" applyBorder="1"/>
    <xf numFmtId="0" fontId="8" fillId="4" borderId="98" xfId="0" applyFont="1" applyFill="1" applyBorder="1" applyAlignment="1">
      <alignment vertical="center" wrapText="1"/>
    </xf>
    <xf numFmtId="4" fontId="8" fillId="4" borderId="98" xfId="0" applyNumberFormat="1" applyFont="1" applyFill="1" applyBorder="1" applyAlignment="1">
      <alignment vertical="center" wrapText="1"/>
    </xf>
    <xf numFmtId="4" fontId="8" fillId="4" borderId="98" xfId="0" applyNumberFormat="1" applyFont="1" applyFill="1" applyBorder="1" applyAlignment="1">
      <alignment horizontal="right" vertical="center" wrapText="1"/>
    </xf>
    <xf numFmtId="4" fontId="8" fillId="2" borderId="98" xfId="0" applyNumberFormat="1" applyFont="1" applyFill="1" applyBorder="1" applyAlignment="1">
      <alignment horizontal="right" vertical="center" wrapText="1"/>
    </xf>
    <xf numFmtId="0" fontId="75" fillId="4" borderId="97" xfId="0" applyFont="1" applyFill="1" applyBorder="1" applyAlignment="1">
      <alignment vertical="center" wrapText="1"/>
    </xf>
    <xf numFmtId="0" fontId="75" fillId="4" borderId="97" xfId="0" applyFont="1" applyFill="1" applyBorder="1" applyAlignment="1">
      <alignment horizontal="right" vertical="center" wrapText="1"/>
    </xf>
    <xf numFmtId="0" fontId="7" fillId="14" borderId="97" xfId="0" applyFont="1" applyFill="1" applyBorder="1" applyAlignment="1">
      <alignment horizontal="right" vertical="center" wrapText="1"/>
    </xf>
    <xf numFmtId="0" fontId="54" fillId="0" borderId="6" xfId="0" applyFont="1" applyBorder="1" applyAlignment="1">
      <alignment vertical="center"/>
    </xf>
    <xf numFmtId="165" fontId="8" fillId="4" borderId="0" xfId="1" applyNumberFormat="1" applyFont="1" applyFill="1" applyBorder="1" applyAlignment="1">
      <alignment vertical="center" wrapText="1"/>
    </xf>
    <xf numFmtId="165" fontId="8" fillId="4" borderId="0" xfId="1" applyNumberFormat="1" applyFont="1" applyFill="1" applyAlignment="1">
      <alignment horizontal="right" vertical="center" wrapText="1"/>
    </xf>
    <xf numFmtId="165" fontId="8" fillId="2" borderId="0" xfId="1" applyNumberFormat="1" applyFont="1" applyFill="1" applyAlignment="1">
      <alignment horizontal="right" vertical="center" wrapText="1"/>
    </xf>
    <xf numFmtId="0" fontId="75" fillId="4" borderId="104" xfId="0" applyFont="1" applyFill="1" applyBorder="1" applyAlignment="1">
      <alignment vertical="center" wrapText="1"/>
    </xf>
    <xf numFmtId="0" fontId="75" fillId="4" borderId="104" xfId="0" applyFont="1" applyFill="1" applyBorder="1" applyAlignment="1">
      <alignment horizontal="right" vertical="center" wrapText="1"/>
    </xf>
    <xf numFmtId="0" fontId="7" fillId="14" borderId="104" xfId="0" applyFont="1" applyFill="1" applyBorder="1" applyAlignment="1">
      <alignment horizontal="right" vertical="center" wrapText="1"/>
    </xf>
    <xf numFmtId="165" fontId="54" fillId="4" borderId="98" xfId="1" applyNumberFormat="1" applyFont="1" applyFill="1" applyBorder="1" applyAlignment="1">
      <alignment vertical="center" wrapText="1"/>
    </xf>
    <xf numFmtId="165" fontId="54" fillId="4" borderId="98" xfId="1" applyNumberFormat="1" applyFont="1" applyFill="1" applyBorder="1" applyAlignment="1">
      <alignment horizontal="right" vertical="center" wrapText="1"/>
    </xf>
    <xf numFmtId="165" fontId="75" fillId="2" borderId="98" xfId="1" applyNumberFormat="1" applyFont="1" applyFill="1" applyBorder="1" applyAlignment="1">
      <alignment horizontal="right" vertical="center" wrapText="1"/>
    </xf>
    <xf numFmtId="165" fontId="8" fillId="4" borderId="0" xfId="1" applyNumberFormat="1" applyFont="1" applyFill="1" applyBorder="1" applyAlignment="1">
      <alignment horizontal="right" vertical="center" wrapText="1"/>
    </xf>
    <xf numFmtId="165" fontId="8" fillId="2" borderId="0" xfId="1" applyNumberFormat="1" applyFont="1" applyFill="1" applyBorder="1" applyAlignment="1">
      <alignment horizontal="right" vertical="center" wrapText="1"/>
    </xf>
    <xf numFmtId="0" fontId="8" fillId="0" borderId="11" xfId="0" applyFont="1" applyBorder="1"/>
    <xf numFmtId="0" fontId="54" fillId="0" borderId="0" xfId="0" applyFont="1" applyAlignment="1">
      <alignment horizontal="left" vertical="center" wrapText="1"/>
    </xf>
    <xf numFmtId="0" fontId="8" fillId="0" borderId="4" xfId="0" applyFont="1" applyBorder="1" applyAlignment="1">
      <alignment vertical="center"/>
    </xf>
    <xf numFmtId="0" fontId="54" fillId="0" borderId="0" xfId="0" applyFont="1" applyAlignment="1">
      <alignment vertical="center"/>
    </xf>
    <xf numFmtId="165" fontId="8" fillId="4" borderId="0" xfId="1" applyNumberFormat="1" applyFont="1" applyFill="1" applyAlignment="1">
      <alignment vertical="center"/>
    </xf>
    <xf numFmtId="0" fontId="7" fillId="14" borderId="97" xfId="0" applyFont="1" applyFill="1" applyBorder="1" applyAlignment="1">
      <alignment vertical="center"/>
    </xf>
    <xf numFmtId="165" fontId="75" fillId="4" borderId="97" xfId="1" applyNumberFormat="1" applyFont="1" applyFill="1" applyBorder="1" applyAlignment="1">
      <alignment vertical="center"/>
    </xf>
    <xf numFmtId="0" fontId="70" fillId="2" borderId="22" xfId="3" applyFont="1" applyFill="1" applyBorder="1" applyAlignment="1">
      <alignment vertical="center"/>
    </xf>
    <xf numFmtId="17" fontId="76" fillId="2" borderId="66" xfId="3" applyNumberFormat="1" applyFont="1" applyFill="1" applyBorder="1" applyAlignment="1">
      <alignment horizontal="left" vertical="center" wrapText="1"/>
    </xf>
    <xf numFmtId="17" fontId="26" fillId="8" borderId="23" xfId="0" applyNumberFormat="1" applyFont="1" applyFill="1" applyBorder="1" applyAlignment="1">
      <alignment horizontal="center" vertical="center" wrapText="1"/>
    </xf>
    <xf numFmtId="0" fontId="73" fillId="0" borderId="0" xfId="0" applyFont="1" applyAlignment="1">
      <alignment vertical="center"/>
    </xf>
    <xf numFmtId="0" fontId="78" fillId="0" borderId="0" xfId="0" applyFont="1" applyAlignment="1">
      <alignment vertical="center"/>
    </xf>
    <xf numFmtId="17" fontId="28" fillId="9" borderId="50" xfId="3" applyNumberFormat="1" applyFont="1" applyFill="1" applyBorder="1" applyAlignment="1">
      <alignment horizontal="center" vertical="center" wrapText="1"/>
    </xf>
    <xf numFmtId="17" fontId="28" fillId="9" borderId="49" xfId="3" applyNumberFormat="1" applyFont="1" applyFill="1" applyBorder="1" applyAlignment="1">
      <alignment horizontal="center" vertical="center" wrapText="1"/>
    </xf>
    <xf numFmtId="0" fontId="20" fillId="2" borderId="15" xfId="0" applyFont="1" applyFill="1" applyBorder="1" applyAlignment="1">
      <alignment horizontal="left" vertical="top"/>
    </xf>
    <xf numFmtId="0" fontId="20" fillId="2" borderId="0" xfId="0" applyFont="1" applyFill="1" applyAlignment="1">
      <alignment horizontal="left" vertical="top"/>
    </xf>
    <xf numFmtId="165" fontId="15" fillId="0" borderId="58" xfId="1" applyNumberFormat="1" applyFont="1" applyFill="1" applyBorder="1" applyAlignment="1">
      <alignment horizontal="right" vertical="center" wrapText="1"/>
    </xf>
    <xf numFmtId="0" fontId="20" fillId="0" borderId="27" xfId="0" applyFont="1" applyBorder="1" applyAlignment="1">
      <alignment vertical="top"/>
    </xf>
    <xf numFmtId="0" fontId="20" fillId="0" borderId="27" xfId="0" applyFont="1" applyBorder="1" applyAlignment="1">
      <alignment vertical="center" wrapText="1"/>
    </xf>
    <xf numFmtId="0" fontId="81" fillId="0" borderId="0" xfId="0" applyFont="1" applyAlignment="1">
      <alignment vertical="center" wrapText="1"/>
    </xf>
    <xf numFmtId="0" fontId="46" fillId="0" borderId="0" xfId="0" applyFont="1" applyAlignment="1">
      <alignment vertical="center" wrapText="1"/>
    </xf>
    <xf numFmtId="0" fontId="81" fillId="0" borderId="11" xfId="0" applyFont="1" applyBorder="1" applyAlignment="1">
      <alignment vertical="center" wrapText="1"/>
    </xf>
    <xf numFmtId="0" fontId="30" fillId="0" borderId="0" xfId="0" applyFont="1" applyAlignment="1">
      <alignment vertical="top" wrapText="1"/>
    </xf>
    <xf numFmtId="0" fontId="20" fillId="0" borderId="11" xfId="0" applyFont="1" applyBorder="1" applyAlignment="1">
      <alignment vertical="center" wrapText="1"/>
    </xf>
    <xf numFmtId="0" fontId="59" fillId="4" borderId="72" xfId="0" applyFont="1" applyFill="1" applyBorder="1" applyAlignment="1">
      <alignment horizontal="justify" vertical="center" wrapText="1"/>
    </xf>
    <xf numFmtId="168" fontId="15" fillId="4" borderId="73" xfId="1" applyNumberFormat="1" applyFont="1" applyFill="1" applyBorder="1" applyAlignment="1">
      <alignment horizontal="right" vertical="center" wrapText="1"/>
    </xf>
    <xf numFmtId="168" fontId="58" fillId="0" borderId="73" xfId="1" applyNumberFormat="1" applyFont="1" applyBorder="1" applyAlignment="1">
      <alignment horizontal="right" vertical="center" wrapText="1"/>
    </xf>
    <xf numFmtId="165" fontId="15" fillId="4" borderId="73" xfId="1" applyNumberFormat="1" applyFont="1" applyFill="1" applyBorder="1" applyAlignment="1">
      <alignment horizontal="right" vertical="center" wrapText="1"/>
    </xf>
    <xf numFmtId="165" fontId="58" fillId="0" borderId="73" xfId="1" applyNumberFormat="1" applyFont="1" applyFill="1" applyBorder="1" applyAlignment="1">
      <alignment horizontal="right" vertical="center" wrapText="1"/>
    </xf>
    <xf numFmtId="0" fontId="20" fillId="0" borderId="71" xfId="0" applyFont="1" applyBorder="1" applyAlignment="1">
      <alignment vertical="center"/>
    </xf>
    <xf numFmtId="0" fontId="62" fillId="0" borderId="0" xfId="0" applyFont="1" applyAlignment="1">
      <alignment vertical="center"/>
    </xf>
    <xf numFmtId="0" fontId="20" fillId="0" borderId="71" xfId="0" applyFont="1" applyBorder="1" applyAlignment="1">
      <alignment vertical="center" wrapText="1"/>
    </xf>
    <xf numFmtId="0" fontId="55" fillId="3" borderId="0" xfId="0" applyFont="1" applyFill="1" applyAlignment="1">
      <alignment vertical="center"/>
    </xf>
    <xf numFmtId="0" fontId="17" fillId="2" borderId="45" xfId="0" applyFont="1" applyFill="1" applyBorder="1" applyAlignment="1">
      <alignment horizontal="left" vertical="top" wrapText="1"/>
    </xf>
    <xf numFmtId="0" fontId="17" fillId="2" borderId="38" xfId="0" applyFont="1" applyFill="1" applyBorder="1" applyAlignment="1">
      <alignment horizontal="left" vertical="top" wrapText="1"/>
    </xf>
    <xf numFmtId="0" fontId="17" fillId="2" borderId="15" xfId="0" applyFont="1" applyFill="1" applyBorder="1" applyAlignment="1">
      <alignment horizontal="left" vertical="top" wrapText="1"/>
    </xf>
    <xf numFmtId="0" fontId="17" fillId="2" borderId="0" xfId="0" applyFont="1" applyFill="1" applyAlignment="1">
      <alignment horizontal="left" vertical="top" wrapText="1"/>
    </xf>
    <xf numFmtId="0" fontId="17" fillId="2" borderId="10" xfId="0" applyFont="1" applyFill="1" applyBorder="1" applyAlignment="1">
      <alignment horizontal="left" vertical="top" wrapText="1"/>
    </xf>
    <xf numFmtId="0" fontId="17" fillId="2" borderId="11" xfId="0" applyFont="1" applyFill="1" applyBorder="1" applyAlignment="1">
      <alignment horizontal="left" vertical="top" wrapText="1"/>
    </xf>
    <xf numFmtId="17" fontId="15" fillId="4" borderId="23" xfId="0" applyNumberFormat="1" applyFont="1" applyFill="1" applyBorder="1" applyAlignment="1">
      <alignment horizontal="left" vertical="center" wrapText="1" indent="1"/>
    </xf>
    <xf numFmtId="0" fontId="15" fillId="4" borderId="23" xfId="0" applyFont="1" applyFill="1" applyBorder="1" applyAlignment="1">
      <alignment horizontal="left" vertical="center" wrapText="1" indent="1"/>
    </xf>
    <xf numFmtId="0" fontId="17" fillId="2" borderId="2" xfId="0" applyFont="1" applyFill="1" applyBorder="1" applyAlignment="1">
      <alignment horizontal="left" vertical="top" wrapText="1"/>
    </xf>
    <xf numFmtId="0" fontId="17" fillId="2" borderId="3" xfId="0" applyFont="1" applyFill="1" applyBorder="1" applyAlignment="1">
      <alignment horizontal="left" vertical="top" wrapText="1"/>
    </xf>
    <xf numFmtId="0" fontId="17" fillId="0" borderId="38" xfId="0" applyFont="1" applyBorder="1" applyAlignment="1">
      <alignment horizontal="left" vertical="top" wrapText="1"/>
    </xf>
    <xf numFmtId="0" fontId="17" fillId="0" borderId="0" xfId="0" applyFont="1" applyAlignment="1">
      <alignment horizontal="left" vertical="top" wrapText="1"/>
    </xf>
    <xf numFmtId="0" fontId="17" fillId="0" borderId="27" xfId="0" applyFont="1" applyBorder="1" applyAlignment="1">
      <alignment horizontal="left" vertical="top" wrapText="1"/>
    </xf>
    <xf numFmtId="0" fontId="17" fillId="2" borderId="28" xfId="0" applyFont="1" applyFill="1" applyBorder="1" applyAlignment="1">
      <alignment horizontal="left" vertical="top" wrapText="1"/>
    </xf>
    <xf numFmtId="0" fontId="17" fillId="2" borderId="27" xfId="0" applyFont="1" applyFill="1" applyBorder="1" applyAlignment="1">
      <alignment horizontal="left" vertical="top" wrapText="1"/>
    </xf>
    <xf numFmtId="17" fontId="15" fillId="4" borderId="24" xfId="0" applyNumberFormat="1" applyFont="1" applyFill="1" applyBorder="1" applyAlignment="1">
      <alignment horizontal="left" vertical="center" wrapText="1" indent="1"/>
    </xf>
    <xf numFmtId="0" fontId="15" fillId="4" borderId="25" xfId="0" applyFont="1" applyFill="1" applyBorder="1" applyAlignment="1">
      <alignment horizontal="left" vertical="center" wrapText="1" indent="1"/>
    </xf>
    <xf numFmtId="0" fontId="15" fillId="4" borderId="26" xfId="0" applyFont="1" applyFill="1" applyBorder="1" applyAlignment="1">
      <alignment horizontal="left" vertical="center" wrapText="1" indent="1"/>
    </xf>
    <xf numFmtId="17" fontId="15" fillId="4" borderId="32" xfId="0" applyNumberFormat="1" applyFont="1" applyFill="1" applyBorder="1" applyAlignment="1">
      <alignment horizontal="left" vertical="center" wrapText="1" indent="1"/>
    </xf>
    <xf numFmtId="0" fontId="15" fillId="4" borderId="33" xfId="0" applyFont="1" applyFill="1" applyBorder="1" applyAlignment="1">
      <alignment horizontal="left" vertical="center" wrapText="1" indent="1"/>
    </xf>
    <xf numFmtId="0" fontId="15" fillId="4" borderId="34" xfId="0" applyFont="1" applyFill="1" applyBorder="1" applyAlignment="1">
      <alignment horizontal="left" vertical="center" wrapText="1" indent="1"/>
    </xf>
    <xf numFmtId="0" fontId="17" fillId="2" borderId="30" xfId="0" applyFont="1" applyFill="1" applyBorder="1" applyAlignment="1">
      <alignment horizontal="left" vertical="top" wrapText="1"/>
    </xf>
    <xf numFmtId="0" fontId="17" fillId="2" borderId="31" xfId="0" applyFont="1" applyFill="1" applyBorder="1" applyAlignment="1">
      <alignment horizontal="left" vertical="top" wrapText="1"/>
    </xf>
    <xf numFmtId="17" fontId="15" fillId="4" borderId="29" xfId="0" applyNumberFormat="1" applyFont="1" applyFill="1" applyBorder="1" applyAlignment="1">
      <alignment horizontal="left" vertical="center" wrapText="1" indent="1"/>
    </xf>
    <xf numFmtId="0" fontId="15" fillId="4" borderId="29" xfId="0" applyFont="1" applyFill="1" applyBorder="1" applyAlignment="1">
      <alignment horizontal="left" vertical="center" wrapText="1" indent="1"/>
    </xf>
    <xf numFmtId="16" fontId="17" fillId="2" borderId="31" xfId="0" applyNumberFormat="1" applyFont="1" applyFill="1" applyBorder="1" applyAlignment="1">
      <alignment horizontal="left" vertical="top" wrapText="1"/>
    </xf>
    <xf numFmtId="16" fontId="17" fillId="2" borderId="0" xfId="0" applyNumberFormat="1" applyFont="1" applyFill="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0" xfId="0" applyFont="1" applyFill="1" applyAlignment="1">
      <alignment horizontal="left" vertical="top" wrapText="1"/>
    </xf>
    <xf numFmtId="0" fontId="17" fillId="2" borderId="30" xfId="3" applyFont="1" applyFill="1" applyBorder="1" applyAlignment="1">
      <alignment horizontal="left" vertical="top" wrapText="1"/>
    </xf>
    <xf numFmtId="0" fontId="17" fillId="2" borderId="31" xfId="3" applyFont="1" applyFill="1" applyBorder="1" applyAlignment="1">
      <alignment horizontal="left" vertical="top" wrapText="1"/>
    </xf>
    <xf numFmtId="0" fontId="17" fillId="2" borderId="15" xfId="3" applyFont="1" applyFill="1" applyBorder="1" applyAlignment="1">
      <alignment horizontal="left" vertical="top" wrapText="1"/>
    </xf>
    <xf numFmtId="0" fontId="17" fillId="2" borderId="0" xfId="3" applyFont="1" applyFill="1" applyBorder="1" applyAlignment="1">
      <alignment horizontal="left" vertical="top" wrapText="1"/>
    </xf>
    <xf numFmtId="0" fontId="35" fillId="2" borderId="15" xfId="3" applyFont="1" applyFill="1" applyBorder="1" applyAlignment="1">
      <alignment horizontal="left" vertical="center"/>
    </xf>
    <xf numFmtId="0" fontId="35" fillId="2" borderId="0" xfId="3" applyFont="1" applyFill="1" applyBorder="1" applyAlignment="1">
      <alignment horizontal="left" vertical="center"/>
    </xf>
    <xf numFmtId="0" fontId="15" fillId="0" borderId="15" xfId="0" applyFont="1" applyBorder="1" applyAlignment="1">
      <alignment horizontal="left" vertical="center" wrapText="1"/>
    </xf>
    <xf numFmtId="0" fontId="15" fillId="0" borderId="0" xfId="0" applyFont="1" applyAlignment="1">
      <alignment horizontal="left" vertical="center" wrapText="1"/>
    </xf>
    <xf numFmtId="0" fontId="16" fillId="4" borderId="0" xfId="0" applyFont="1" applyFill="1" applyAlignment="1">
      <alignment horizontal="center" vertical="center" wrapText="1"/>
    </xf>
    <xf numFmtId="0" fontId="16" fillId="4" borderId="35" xfId="0" applyFont="1" applyFill="1" applyBorder="1" applyAlignment="1">
      <alignment horizontal="center" vertical="center" wrapText="1"/>
    </xf>
    <xf numFmtId="0" fontId="26" fillId="10" borderId="0" xfId="0" applyFont="1" applyFill="1" applyAlignment="1">
      <alignment horizontal="center" vertical="center" wrapText="1"/>
    </xf>
    <xf numFmtId="0" fontId="26" fillId="10" borderId="41" xfId="0" applyFont="1" applyFill="1" applyBorder="1" applyAlignment="1">
      <alignment horizontal="center" vertical="center" wrapText="1"/>
    </xf>
    <xf numFmtId="0" fontId="17" fillId="0" borderId="31" xfId="0" applyFont="1" applyBorder="1" applyAlignment="1">
      <alignment horizontal="left" vertical="top" wrapText="1"/>
    </xf>
    <xf numFmtId="0" fontId="17" fillId="0" borderId="11" xfId="0" applyFont="1" applyBorder="1" applyAlignment="1">
      <alignment horizontal="left" vertical="top" wrapText="1"/>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17" fontId="15" fillId="4" borderId="42" xfId="0" applyNumberFormat="1" applyFont="1" applyFill="1" applyBorder="1" applyAlignment="1">
      <alignment horizontal="left" vertical="center" wrapText="1" indent="1"/>
    </xf>
    <xf numFmtId="0" fontId="15" fillId="4" borderId="43" xfId="0" applyFont="1" applyFill="1" applyBorder="1" applyAlignment="1">
      <alignment horizontal="left" vertical="center" wrapText="1" indent="1"/>
    </xf>
    <xf numFmtId="0" fontId="15" fillId="4" borderId="44" xfId="0" applyFont="1" applyFill="1" applyBorder="1" applyAlignment="1">
      <alignment horizontal="left" vertical="center" wrapText="1" indent="1"/>
    </xf>
    <xf numFmtId="0" fontId="17" fillId="4" borderId="0" xfId="0" applyFont="1" applyFill="1" applyAlignment="1">
      <alignment horizontal="left" vertical="center" wrapText="1"/>
    </xf>
    <xf numFmtId="0" fontId="17" fillId="4" borderId="38"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32" fillId="4" borderId="46" xfId="0" applyFont="1" applyFill="1" applyBorder="1" applyAlignment="1">
      <alignment horizontal="left" vertical="center" wrapText="1"/>
    </xf>
    <xf numFmtId="0" fontId="17" fillId="4" borderId="48" xfId="0" applyFont="1" applyFill="1" applyBorder="1" applyAlignment="1">
      <alignment horizontal="left" vertical="center" wrapText="1"/>
    </xf>
    <xf numFmtId="0" fontId="30" fillId="2" borderId="38" xfId="0" applyFont="1" applyFill="1" applyBorder="1" applyAlignment="1">
      <alignment horizontal="left" vertical="top" wrapText="1"/>
    </xf>
    <xf numFmtId="0" fontId="30" fillId="2" borderId="0" xfId="0" applyFont="1" applyFill="1" applyAlignment="1">
      <alignment horizontal="left" vertical="top"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21" fillId="4" borderId="52" xfId="0" applyFont="1" applyFill="1" applyBorder="1" applyAlignment="1">
      <alignment horizontal="left" vertical="center" wrapText="1"/>
    </xf>
    <xf numFmtId="0" fontId="17" fillId="4" borderId="62"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7" fillId="0" borderId="28" xfId="0" applyFont="1" applyBorder="1" applyAlignment="1">
      <alignment horizontal="left" vertical="top" wrapText="1"/>
    </xf>
    <xf numFmtId="0" fontId="17" fillId="0" borderId="15" xfId="0" applyFont="1" applyBorder="1" applyAlignment="1">
      <alignment horizontal="left" vertical="top" wrapText="1"/>
    </xf>
    <xf numFmtId="0" fontId="15" fillId="4" borderId="51" xfId="0" applyFont="1" applyFill="1" applyBorder="1" applyAlignment="1">
      <alignment horizontal="left" vertical="center" wrapText="1"/>
    </xf>
    <xf numFmtId="0" fontId="17" fillId="4" borderId="56" xfId="0" applyFont="1" applyFill="1" applyBorder="1" applyAlignment="1">
      <alignment horizontal="left" vertical="center" wrapText="1"/>
    </xf>
    <xf numFmtId="17" fontId="15" fillId="4" borderId="25" xfId="0" applyNumberFormat="1" applyFont="1" applyFill="1" applyBorder="1" applyAlignment="1">
      <alignment horizontal="left" vertical="center" wrapText="1" indent="1"/>
    </xf>
    <xf numFmtId="17" fontId="15" fillId="4" borderId="26" xfId="0" applyNumberFormat="1" applyFont="1" applyFill="1" applyBorder="1" applyAlignment="1">
      <alignment horizontal="left" vertical="center" wrapText="1" indent="1"/>
    </xf>
    <xf numFmtId="0" fontId="17" fillId="2" borderId="15" xfId="0" applyFont="1" applyFill="1" applyBorder="1" applyAlignment="1">
      <alignment horizontal="left" vertical="center" wrapText="1"/>
    </xf>
    <xf numFmtId="0" fontId="17" fillId="2" borderId="27" xfId="0" applyFont="1" applyFill="1" applyBorder="1" applyAlignment="1">
      <alignment horizontal="left" vertical="center" wrapText="1"/>
    </xf>
    <xf numFmtId="0" fontId="79" fillId="15" borderId="106" xfId="0" applyFont="1" applyFill="1" applyBorder="1" applyAlignment="1">
      <alignment horizontal="left" vertical="center" wrapText="1"/>
    </xf>
    <xf numFmtId="0" fontId="79" fillId="15" borderId="27" xfId="0" applyFont="1" applyFill="1" applyBorder="1" applyAlignment="1">
      <alignment horizontal="left" vertical="center" wrapText="1"/>
    </xf>
    <xf numFmtId="0" fontId="79" fillId="15" borderId="63" xfId="0" applyFont="1" applyFill="1" applyBorder="1" applyAlignment="1">
      <alignment horizontal="left" vertical="center" wrapText="1"/>
    </xf>
    <xf numFmtId="0" fontId="79" fillId="15" borderId="105" xfId="0" applyFont="1" applyFill="1" applyBorder="1" applyAlignment="1">
      <alignment horizontal="left" vertical="center" wrapText="1"/>
    </xf>
    <xf numFmtId="0" fontId="79" fillId="15" borderId="0" xfId="0" applyFont="1" applyFill="1" applyAlignment="1">
      <alignment horizontal="left" vertical="center" wrapText="1"/>
    </xf>
    <xf numFmtId="0" fontId="79" fillId="15" borderId="9" xfId="0" applyFont="1" applyFill="1" applyBorder="1" applyAlignment="1">
      <alignment horizontal="left" vertical="center" wrapText="1"/>
    </xf>
    <xf numFmtId="0" fontId="79" fillId="15" borderId="107" xfId="0" applyFont="1" applyFill="1" applyBorder="1" applyAlignment="1">
      <alignment horizontal="left" vertical="center" wrapText="1"/>
    </xf>
    <xf numFmtId="0" fontId="79" fillId="15" borderId="11" xfId="0" applyFont="1" applyFill="1" applyBorder="1" applyAlignment="1">
      <alignment horizontal="left" vertical="center" wrapText="1"/>
    </xf>
    <xf numFmtId="0" fontId="79" fillId="15" borderId="14" xfId="0" applyFont="1" applyFill="1" applyBorder="1" applyAlignment="1">
      <alignment horizontal="left" vertical="center" wrapText="1"/>
    </xf>
    <xf numFmtId="0" fontId="30" fillId="2" borderId="28" xfId="0" applyFont="1" applyFill="1" applyBorder="1" applyAlignment="1">
      <alignment horizontal="left" vertical="center" wrapText="1"/>
    </xf>
    <xf numFmtId="0" fontId="30" fillId="2" borderId="27" xfId="0" applyFont="1" applyFill="1" applyBorder="1" applyAlignment="1">
      <alignment horizontal="left" vertical="center" wrapText="1"/>
    </xf>
    <xf numFmtId="0" fontId="30" fillId="2" borderId="0" xfId="0" applyFont="1" applyFill="1" applyAlignment="1">
      <alignment horizontal="left" vertical="center" wrapText="1"/>
    </xf>
    <xf numFmtId="0" fontId="40" fillId="0" borderId="0" xfId="0" applyFont="1" applyAlignment="1">
      <alignment horizontal="left" vertical="center" wrapText="1"/>
    </xf>
    <xf numFmtId="0" fontId="78" fillId="15" borderId="106" xfId="0" applyFont="1" applyFill="1" applyBorder="1" applyAlignment="1">
      <alignment horizontal="left" vertical="center" wrapText="1"/>
    </xf>
    <xf numFmtId="0" fontId="78" fillId="15" borderId="27" xfId="0" applyFont="1" applyFill="1" applyBorder="1" applyAlignment="1">
      <alignment horizontal="left" vertical="center" wrapText="1"/>
    </xf>
    <xf numFmtId="0" fontId="78" fillId="15" borderId="63" xfId="0" applyFont="1" applyFill="1" applyBorder="1" applyAlignment="1">
      <alignment horizontal="left" vertical="center" wrapText="1"/>
    </xf>
    <xf numFmtId="0" fontId="17" fillId="0" borderId="64" xfId="0" applyFont="1" applyBorder="1" applyAlignment="1">
      <alignment horizontal="left" vertical="top" wrapText="1"/>
    </xf>
    <xf numFmtId="0" fontId="17" fillId="0" borderId="65" xfId="0" applyFont="1" applyBorder="1" applyAlignment="1">
      <alignment horizontal="left" vertical="top" wrapText="1"/>
    </xf>
    <xf numFmtId="0" fontId="78" fillId="15" borderId="107" xfId="0" applyFont="1" applyFill="1" applyBorder="1" applyAlignment="1">
      <alignment horizontal="left" vertical="center" wrapText="1"/>
    </xf>
    <xf numFmtId="0" fontId="78" fillId="15" borderId="11" xfId="0" applyFont="1" applyFill="1" applyBorder="1" applyAlignment="1">
      <alignment horizontal="left" vertical="center" wrapText="1"/>
    </xf>
    <xf numFmtId="0" fontId="78" fillId="15" borderId="14" xfId="0" applyFont="1" applyFill="1" applyBorder="1" applyAlignment="1">
      <alignment horizontal="left" vertical="center" wrapText="1"/>
    </xf>
    <xf numFmtId="0" fontId="79" fillId="15" borderId="0" xfId="0" applyFont="1" applyFill="1" applyAlignment="1">
      <alignment horizontal="left" vertical="center"/>
    </xf>
    <xf numFmtId="0" fontId="79" fillId="15" borderId="9" xfId="0" applyFont="1" applyFill="1" applyBorder="1" applyAlignment="1">
      <alignment horizontal="left" vertical="center"/>
    </xf>
    <xf numFmtId="0" fontId="20" fillId="0" borderId="2" xfId="0" applyFont="1" applyBorder="1" applyAlignment="1">
      <alignment horizontal="left" vertical="center" wrapText="1"/>
    </xf>
    <xf numFmtId="0" fontId="20" fillId="0" borderId="4" xfId="0" applyFont="1" applyBorder="1" applyAlignment="1">
      <alignment horizontal="left" vertical="center" wrapText="1"/>
    </xf>
    <xf numFmtId="0" fontId="20" fillId="0" borderId="15"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4" xfId="0" applyFont="1" applyBorder="1" applyAlignment="1">
      <alignment horizontal="left" vertical="center" wrapText="1"/>
    </xf>
    <xf numFmtId="0" fontId="78" fillId="15" borderId="105" xfId="0" applyFont="1" applyFill="1" applyBorder="1" applyAlignment="1">
      <alignment horizontal="left" vertical="center" wrapText="1"/>
    </xf>
    <xf numFmtId="0" fontId="78" fillId="15" borderId="0" xfId="0" applyFont="1" applyFill="1" applyAlignment="1">
      <alignment horizontal="left" vertical="center" wrapText="1"/>
    </xf>
    <xf numFmtId="0" fontId="78" fillId="15" borderId="9" xfId="0" applyFont="1" applyFill="1" applyBorder="1" applyAlignment="1">
      <alignment horizontal="left" vertical="center" wrapText="1"/>
    </xf>
    <xf numFmtId="17" fontId="15" fillId="4" borderId="24" xfId="0" applyNumberFormat="1" applyFont="1" applyFill="1" applyBorder="1" applyAlignment="1">
      <alignment horizontal="left" vertical="center" wrapText="1"/>
    </xf>
    <xf numFmtId="17" fontId="15" fillId="4" borderId="25" xfId="0" applyNumberFormat="1" applyFont="1" applyFill="1" applyBorder="1" applyAlignment="1">
      <alignment horizontal="left" vertical="center" wrapText="1"/>
    </xf>
    <xf numFmtId="17" fontId="15" fillId="4" borderId="26" xfId="0" applyNumberFormat="1" applyFont="1" applyFill="1" applyBorder="1" applyAlignment="1">
      <alignment horizontal="left" vertical="center" wrapText="1"/>
    </xf>
    <xf numFmtId="0" fontId="17" fillId="0" borderId="10" xfId="0" applyFont="1" applyBorder="1" applyAlignment="1">
      <alignment horizontal="left" vertical="top" wrapText="1"/>
    </xf>
    <xf numFmtId="0" fontId="17" fillId="6" borderId="27" xfId="0" applyFont="1" applyFill="1" applyBorder="1" applyAlignment="1">
      <alignment horizontal="left" vertical="top" wrapText="1"/>
    </xf>
    <xf numFmtId="0" fontId="17" fillId="6" borderId="0" xfId="0" applyFont="1" applyFill="1" applyAlignment="1">
      <alignment horizontal="left" vertical="top" wrapText="1"/>
    </xf>
    <xf numFmtId="0" fontId="15" fillId="4" borderId="0" xfId="0" applyFont="1" applyFill="1" applyAlignment="1">
      <alignment horizontal="left" vertical="center" wrapText="1"/>
    </xf>
    <xf numFmtId="0" fontId="26" fillId="9" borderId="0" xfId="0" applyFont="1" applyFill="1" applyAlignment="1">
      <alignment horizontal="center" vertical="center" wrapText="1"/>
    </xf>
    <xf numFmtId="0" fontId="21" fillId="4" borderId="27"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27" xfId="0" applyFont="1" applyFill="1" applyBorder="1" applyAlignment="1">
      <alignment horizontal="left" vertical="center" wrapText="1"/>
    </xf>
    <xf numFmtId="0" fontId="21" fillId="4" borderId="0" xfId="0" applyFont="1" applyFill="1" applyAlignment="1">
      <alignment horizontal="left" vertical="center" wrapText="1"/>
    </xf>
    <xf numFmtId="0" fontId="21" fillId="4" borderId="3" xfId="0" applyFont="1" applyFill="1" applyBorder="1" applyAlignment="1">
      <alignment horizontal="center" vertical="center" wrapText="1"/>
    </xf>
    <xf numFmtId="0" fontId="21" fillId="4" borderId="52" xfId="0" applyFont="1" applyFill="1" applyBorder="1" applyAlignment="1">
      <alignment horizontal="center" vertical="center" wrapText="1"/>
    </xf>
    <xf numFmtId="0" fontId="30" fillId="2" borderId="15" xfId="0" applyFont="1" applyFill="1" applyBorder="1" applyAlignment="1">
      <alignment horizontal="left" vertical="top" wrapText="1"/>
    </xf>
    <xf numFmtId="0" fontId="30" fillId="2" borderId="10" xfId="0" applyFont="1" applyFill="1" applyBorder="1" applyAlignment="1">
      <alignment horizontal="left" vertical="top" wrapText="1"/>
    </xf>
    <xf numFmtId="0" fontId="30" fillId="2" borderId="11" xfId="0" applyFont="1" applyFill="1" applyBorder="1" applyAlignment="1">
      <alignment horizontal="left" vertical="top" wrapText="1"/>
    </xf>
    <xf numFmtId="0" fontId="15" fillId="0" borderId="0" xfId="0" applyFont="1" applyAlignment="1">
      <alignment vertical="center" wrapText="1"/>
    </xf>
    <xf numFmtId="165" fontId="17" fillId="0" borderId="0" xfId="1" applyNumberFormat="1" applyFont="1" applyAlignment="1">
      <alignment horizontal="right" vertical="center" wrapText="1"/>
    </xf>
    <xf numFmtId="165" fontId="17" fillId="4" borderId="0" xfId="1" applyNumberFormat="1" applyFont="1" applyFill="1" applyAlignment="1">
      <alignment horizontal="right" vertical="center" wrapText="1"/>
    </xf>
    <xf numFmtId="0" fontId="21" fillId="4" borderId="52" xfId="0" applyFont="1" applyFill="1" applyBorder="1" applyAlignment="1">
      <alignment horizontal="left" vertical="center" wrapText="1" indent="1"/>
    </xf>
    <xf numFmtId="0" fontId="17" fillId="4" borderId="11" xfId="0" applyFont="1" applyFill="1" applyBorder="1" applyAlignment="1">
      <alignment horizontal="left" vertical="center" wrapText="1" indent="1"/>
    </xf>
    <xf numFmtId="0" fontId="17" fillId="4" borderId="0" xfId="0" applyFont="1" applyFill="1" applyAlignment="1">
      <alignment horizontal="left" vertical="center" wrapText="1" indent="1"/>
    </xf>
    <xf numFmtId="0" fontId="17" fillId="4" borderId="56" xfId="0" applyFont="1" applyFill="1" applyBorder="1" applyAlignment="1">
      <alignment horizontal="left" vertical="center" wrapText="1" indent="1"/>
    </xf>
    <xf numFmtId="165" fontId="15" fillId="4" borderId="0" xfId="1" applyNumberFormat="1" applyFont="1" applyFill="1" applyAlignment="1">
      <alignment horizontal="right" vertical="center" wrapText="1"/>
    </xf>
    <xf numFmtId="0" fontId="17" fillId="0" borderId="27" xfId="0" applyFont="1" applyBorder="1" applyAlignment="1">
      <alignment horizontal="left" vertical="center" wrapText="1"/>
    </xf>
    <xf numFmtId="0" fontId="17" fillId="4" borderId="27" xfId="0" applyFont="1" applyFill="1" applyBorder="1" applyAlignment="1">
      <alignment horizontal="left" vertical="center" wrapText="1"/>
    </xf>
    <xf numFmtId="0" fontId="40" fillId="0" borderId="27" xfId="0" applyFont="1" applyBorder="1" applyAlignment="1">
      <alignment horizontal="left" vertical="center" wrapText="1"/>
    </xf>
    <xf numFmtId="0" fontId="30" fillId="0" borderId="0" xfId="0" applyFont="1" applyAlignment="1">
      <alignment horizontal="left" vertical="top" wrapText="1"/>
    </xf>
    <xf numFmtId="0" fontId="40" fillId="0" borderId="51" xfId="0" applyFont="1" applyBorder="1" applyAlignment="1">
      <alignment horizontal="left" vertical="center" wrapText="1"/>
    </xf>
    <xf numFmtId="0" fontId="20" fillId="0" borderId="0" xfId="0" applyFont="1" applyAlignment="1">
      <alignment horizontal="left" vertical="top" wrapText="1"/>
    </xf>
    <xf numFmtId="0" fontId="17" fillId="0" borderId="0" xfId="0" applyFont="1" applyAlignment="1">
      <alignment horizontal="left" vertical="center" wrapText="1" indent="1"/>
    </xf>
    <xf numFmtId="0" fontId="17" fillId="0" borderId="11" xfId="0" applyFont="1" applyBorder="1" applyAlignment="1">
      <alignment horizontal="left" vertical="center" wrapText="1" indent="1"/>
    </xf>
    <xf numFmtId="0" fontId="40" fillId="0" borderId="0" xfId="0" applyFont="1" applyAlignment="1">
      <alignment horizontal="center" vertical="center" wrapText="1"/>
    </xf>
    <xf numFmtId="0" fontId="20" fillId="0" borderId="27" xfId="0" applyFont="1" applyBorder="1" applyAlignment="1">
      <alignment horizontal="left" vertical="center" wrapText="1"/>
    </xf>
    <xf numFmtId="0" fontId="20" fillId="0" borderId="0" xfId="0" applyFont="1" applyAlignment="1">
      <alignment horizontal="left" vertical="center" wrapText="1"/>
    </xf>
    <xf numFmtId="0" fontId="30" fillId="0" borderId="27" xfId="0" applyFont="1" applyBorder="1" applyAlignment="1">
      <alignment horizontal="left" vertical="top"/>
    </xf>
    <xf numFmtId="0" fontId="30" fillId="0" borderId="0" xfId="0" applyFont="1" applyAlignment="1">
      <alignment horizontal="left" vertical="center" wrapText="1"/>
    </xf>
    <xf numFmtId="0" fontId="20" fillId="0" borderId="11" xfId="0" applyFont="1" applyBorder="1" applyAlignment="1">
      <alignment horizontal="left" vertical="center" wrapText="1"/>
    </xf>
    <xf numFmtId="0" fontId="30" fillId="0" borderId="27" xfId="0" applyFont="1" applyBorder="1" applyAlignment="1">
      <alignment horizontal="left" vertical="top" wrapText="1"/>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21" fillId="4" borderId="108" xfId="0" applyFont="1" applyFill="1" applyBorder="1" applyAlignment="1">
      <alignment horizontal="left" vertical="center"/>
    </xf>
    <xf numFmtId="0" fontId="15" fillId="4" borderId="51" xfId="0" applyFont="1" applyFill="1" applyBorder="1" applyAlignment="1">
      <alignment horizontal="left" vertical="center"/>
    </xf>
    <xf numFmtId="0" fontId="17" fillId="4" borderId="0" xfId="0" applyFont="1" applyFill="1" applyAlignment="1">
      <alignment horizontal="left" vertical="center"/>
    </xf>
    <xf numFmtId="0" fontId="15" fillId="4" borderId="0" xfId="0" applyFont="1" applyFill="1" applyAlignment="1">
      <alignment horizontal="left" vertical="center"/>
    </xf>
    <xf numFmtId="0" fontId="15" fillId="0" borderId="0" xfId="0" applyFont="1" applyAlignment="1">
      <alignment horizontal="left" vertical="center"/>
    </xf>
    <xf numFmtId="0" fontId="21" fillId="4" borderId="52" xfId="0" applyFont="1" applyFill="1" applyBorder="1" applyAlignment="1">
      <alignment horizontal="left" vertical="center"/>
    </xf>
    <xf numFmtId="0" fontId="20" fillId="2" borderId="0" xfId="0" applyFont="1" applyFill="1" applyAlignment="1">
      <alignment horizontal="left" vertical="center" wrapText="1"/>
    </xf>
    <xf numFmtId="17" fontId="15" fillId="4" borderId="70" xfId="0" applyNumberFormat="1" applyFont="1" applyFill="1" applyBorder="1" applyAlignment="1">
      <alignment horizontal="left" vertical="center" wrapText="1" indent="1"/>
    </xf>
    <xf numFmtId="0" fontId="15" fillId="4" borderId="70" xfId="0" applyFont="1" applyFill="1" applyBorder="1" applyAlignment="1">
      <alignment horizontal="left" vertical="center" wrapText="1" indent="1"/>
    </xf>
    <xf numFmtId="0" fontId="17" fillId="2" borderId="71" xfId="0" applyFont="1" applyFill="1" applyBorder="1" applyAlignment="1">
      <alignment horizontal="left" vertical="top" wrapText="1"/>
    </xf>
    <xf numFmtId="0" fontId="26" fillId="12" borderId="0" xfId="0" applyFont="1" applyFill="1" applyAlignment="1">
      <alignment horizontal="right" vertical="center" wrapText="1"/>
    </xf>
    <xf numFmtId="0" fontId="58" fillId="4" borderId="0" xfId="0" applyFont="1" applyFill="1" applyAlignment="1">
      <alignment horizontal="right" vertical="center" wrapText="1"/>
    </xf>
    <xf numFmtId="0" fontId="58" fillId="4" borderId="0" xfId="0" applyFont="1" applyFill="1" applyAlignment="1">
      <alignment vertical="center" wrapText="1"/>
    </xf>
    <xf numFmtId="0" fontId="58" fillId="4" borderId="72" xfId="0" applyFont="1" applyFill="1" applyBorder="1" applyAlignment="1">
      <alignment vertical="center" wrapText="1"/>
    </xf>
    <xf numFmtId="0" fontId="17" fillId="0" borderId="71" xfId="0" applyFont="1" applyBorder="1" applyAlignment="1">
      <alignment horizontal="left" vertical="top" wrapText="1"/>
    </xf>
    <xf numFmtId="0" fontId="58" fillId="4" borderId="9" xfId="0" applyFont="1" applyFill="1" applyBorder="1" applyAlignment="1">
      <alignment horizontal="right" vertical="center" wrapText="1"/>
    </xf>
    <xf numFmtId="0" fontId="0" fillId="0" borderId="0" xfId="0" applyAlignment="1">
      <alignment horizontal="left" vertical="center" wrapText="1"/>
    </xf>
    <xf numFmtId="0" fontId="17" fillId="4" borderId="74" xfId="0" applyFont="1" applyFill="1" applyBorder="1" applyAlignment="1">
      <alignment horizontal="left" vertical="center" wrapText="1"/>
    </xf>
    <xf numFmtId="0" fontId="58" fillId="4" borderId="72" xfId="0" applyFont="1" applyFill="1" applyBorder="1" applyAlignment="1">
      <alignment horizontal="left" vertical="center" wrapText="1"/>
    </xf>
    <xf numFmtId="0" fontId="58" fillId="4" borderId="0" xfId="0" applyFont="1" applyFill="1" applyAlignment="1">
      <alignment horizontal="center" vertical="center" wrapText="1"/>
    </xf>
    <xf numFmtId="0" fontId="26" fillId="12" borderId="0" xfId="0" applyFont="1" applyFill="1" applyAlignment="1">
      <alignment horizontal="center" vertical="center" wrapText="1"/>
    </xf>
    <xf numFmtId="0" fontId="17" fillId="0" borderId="71" xfId="0" applyFont="1" applyBorder="1" applyAlignment="1">
      <alignment horizontal="left" vertical="center" wrapText="1"/>
    </xf>
    <xf numFmtId="0" fontId="17" fillId="0" borderId="0" xfId="0" applyFont="1" applyAlignment="1">
      <alignment horizontal="left" vertical="center" wrapText="1"/>
    </xf>
    <xf numFmtId="0" fontId="58" fillId="4" borderId="0" xfId="0" applyFont="1" applyFill="1" applyAlignment="1">
      <alignment horizontal="left" vertical="center" wrapText="1"/>
    </xf>
    <xf numFmtId="0" fontId="17" fillId="2" borderId="78" xfId="0" applyFont="1" applyFill="1" applyBorder="1" applyAlignment="1">
      <alignment horizontal="left" vertical="top" wrapText="1"/>
    </xf>
    <xf numFmtId="0" fontId="17" fillId="2" borderId="79" xfId="0" applyFont="1" applyFill="1" applyBorder="1" applyAlignment="1">
      <alignment horizontal="left" vertical="top" wrapText="1"/>
    </xf>
    <xf numFmtId="0" fontId="26" fillId="12" borderId="3" xfId="0" applyFont="1" applyFill="1" applyBorder="1" applyAlignment="1">
      <alignment horizontal="right" vertical="center" wrapText="1"/>
    </xf>
    <xf numFmtId="0" fontId="26" fillId="12" borderId="4" xfId="0" applyFont="1" applyFill="1" applyBorder="1" applyAlignment="1">
      <alignment horizontal="right" vertical="center" wrapText="1"/>
    </xf>
    <xf numFmtId="0" fontId="58" fillId="4" borderId="3" xfId="0" applyFont="1" applyFill="1" applyBorder="1" applyAlignment="1">
      <alignment horizontal="right" vertical="center" wrapText="1"/>
    </xf>
    <xf numFmtId="17" fontId="15" fillId="4" borderId="109" xfId="0" applyNumberFormat="1" applyFont="1" applyFill="1" applyBorder="1" applyAlignment="1">
      <alignment horizontal="left" vertical="center" wrapText="1" indent="1"/>
    </xf>
    <xf numFmtId="17" fontId="15" fillId="4" borderId="110" xfId="0" applyNumberFormat="1" applyFont="1" applyFill="1" applyBorder="1" applyAlignment="1">
      <alignment horizontal="left" vertical="center" wrapText="1" indent="1"/>
    </xf>
    <xf numFmtId="17" fontId="15" fillId="4" borderId="111" xfId="0" applyNumberFormat="1" applyFont="1" applyFill="1" applyBorder="1" applyAlignment="1">
      <alignment horizontal="left" vertical="center" wrapText="1" indent="1"/>
    </xf>
    <xf numFmtId="0" fontId="58" fillId="4" borderId="0" xfId="0" applyFont="1" applyFill="1" applyAlignment="1">
      <alignment horizontal="justify" vertical="center" wrapText="1"/>
    </xf>
    <xf numFmtId="0" fontId="58" fillId="4" borderId="72" xfId="0" applyFont="1" applyFill="1" applyBorder="1" applyAlignment="1">
      <alignment horizontal="justify" vertical="center" wrapText="1"/>
    </xf>
    <xf numFmtId="0" fontId="26" fillId="12" borderId="9" xfId="0" applyFont="1" applyFill="1" applyBorder="1" applyAlignment="1">
      <alignment horizontal="center" vertical="center" wrapText="1"/>
    </xf>
    <xf numFmtId="0" fontId="20" fillId="2" borderId="11" xfId="0" applyFont="1" applyFill="1" applyBorder="1" applyAlignment="1">
      <alignment horizontal="left" vertical="center" wrapText="1"/>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71"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7" fillId="2" borderId="80" xfId="0" applyFont="1" applyFill="1" applyBorder="1" applyAlignment="1">
      <alignment horizontal="left" vertical="top" wrapText="1"/>
    </xf>
    <xf numFmtId="0" fontId="15" fillId="4" borderId="73" xfId="0" applyFont="1" applyFill="1" applyBorder="1" applyAlignment="1">
      <alignment horizontal="left" vertical="center" wrapText="1"/>
    </xf>
    <xf numFmtId="0" fontId="20" fillId="0" borderId="71" xfId="0" applyFont="1" applyBorder="1" applyAlignment="1">
      <alignment horizontal="left" vertical="center" wrapText="1"/>
    </xf>
    <xf numFmtId="0" fontId="17" fillId="4" borderId="11" xfId="0" applyFont="1" applyFill="1" applyBorder="1" applyAlignment="1">
      <alignment horizontal="left" vertical="center" wrapText="1"/>
    </xf>
    <xf numFmtId="0" fontId="15" fillId="4" borderId="112" xfId="0" applyFont="1" applyFill="1" applyBorder="1" applyAlignment="1">
      <alignment horizontal="left" vertical="center" wrapText="1"/>
    </xf>
    <xf numFmtId="0" fontId="16" fillId="4" borderId="0" xfId="0" applyFont="1" applyFill="1" applyAlignment="1">
      <alignment horizontal="left" vertical="center" wrapText="1"/>
    </xf>
    <xf numFmtId="0" fontId="16" fillId="4" borderId="35"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16" fillId="4" borderId="0" xfId="0" applyFont="1" applyFill="1" applyAlignment="1">
      <alignment vertical="center" wrapText="1"/>
    </xf>
    <xf numFmtId="0" fontId="16" fillId="4" borderId="35" xfId="0" applyFont="1" applyFill="1" applyBorder="1" applyAlignment="1">
      <alignment vertical="center" wrapText="1"/>
    </xf>
    <xf numFmtId="0" fontId="22" fillId="2" borderId="31" xfId="0" applyFont="1" applyFill="1" applyBorder="1" applyAlignment="1">
      <alignment horizontal="left" vertical="top" wrapText="1"/>
    </xf>
    <xf numFmtId="0" fontId="22" fillId="2" borderId="0" xfId="0" applyFont="1" applyFill="1" applyAlignment="1">
      <alignment horizontal="left" vertical="top" wrapText="1"/>
    </xf>
    <xf numFmtId="0" fontId="22" fillId="2" borderId="11" xfId="0" applyFont="1" applyFill="1" applyBorder="1" applyAlignment="1">
      <alignment horizontal="left" vertical="top" wrapText="1"/>
    </xf>
    <xf numFmtId="0" fontId="17" fillId="2" borderId="86" xfId="0" applyFont="1" applyFill="1" applyBorder="1" applyAlignment="1">
      <alignment horizontal="left" vertical="center" wrapText="1"/>
    </xf>
    <xf numFmtId="0" fontId="17" fillId="2" borderId="85" xfId="0" applyFont="1" applyFill="1" applyBorder="1" applyAlignment="1">
      <alignment horizontal="left" vertical="center" wrapText="1"/>
    </xf>
    <xf numFmtId="0" fontId="17" fillId="0" borderId="82" xfId="0" applyFont="1" applyBorder="1" applyAlignment="1">
      <alignment horizontal="left" vertical="top" wrapText="1"/>
    </xf>
    <xf numFmtId="0" fontId="17" fillId="2" borderId="0" xfId="0" applyFont="1" applyFill="1" applyAlignment="1">
      <alignment horizontal="left" vertical="center" wrapText="1"/>
    </xf>
    <xf numFmtId="0" fontId="17" fillId="2" borderId="9" xfId="0" applyFont="1" applyFill="1" applyBorder="1" applyAlignment="1">
      <alignment horizontal="left" vertical="center" wrapText="1"/>
    </xf>
    <xf numFmtId="0" fontId="17" fillId="2" borderId="113" xfId="0" applyFont="1" applyFill="1" applyBorder="1" applyAlignment="1">
      <alignment horizontal="left" vertical="center" wrapText="1"/>
    </xf>
    <xf numFmtId="0" fontId="17" fillId="2" borderId="114" xfId="0" applyFont="1" applyFill="1" applyBorder="1" applyAlignment="1">
      <alignment horizontal="left" vertical="center" wrapText="1"/>
    </xf>
    <xf numFmtId="17" fontId="15" fillId="4" borderId="81" xfId="0" applyNumberFormat="1" applyFont="1" applyFill="1" applyBorder="1" applyAlignment="1">
      <alignment horizontal="left" vertical="center" wrapText="1" indent="1"/>
    </xf>
    <xf numFmtId="0" fontId="15" fillId="4" borderId="81" xfId="0" applyFont="1" applyFill="1" applyBorder="1" applyAlignment="1">
      <alignment horizontal="left" vertical="center" wrapText="1" indent="1"/>
    </xf>
    <xf numFmtId="0" fontId="17" fillId="2" borderId="82" xfId="0" applyFont="1" applyFill="1" applyBorder="1" applyAlignment="1">
      <alignment horizontal="left" vertical="top" wrapText="1"/>
    </xf>
    <xf numFmtId="0" fontId="65" fillId="4" borderId="84" xfId="0" applyFont="1" applyFill="1" applyBorder="1" applyAlignment="1">
      <alignment horizontal="left" vertical="center" wrapText="1"/>
    </xf>
    <xf numFmtId="0" fontId="65" fillId="4" borderId="83" xfId="0" applyFont="1" applyFill="1" applyBorder="1" applyAlignment="1">
      <alignment horizontal="left" vertical="center" wrapText="1"/>
    </xf>
    <xf numFmtId="0" fontId="17" fillId="0" borderId="3" xfId="0" applyFont="1" applyBorder="1" applyAlignment="1">
      <alignment horizontal="left" vertical="top" wrapText="1"/>
    </xf>
    <xf numFmtId="17" fontId="15" fillId="4" borderId="87" xfId="0" applyNumberFormat="1" applyFont="1" applyFill="1" applyBorder="1" applyAlignment="1">
      <alignment horizontal="left" vertical="center" wrapText="1" indent="1"/>
    </xf>
    <xf numFmtId="0" fontId="15" fillId="4" borderId="87" xfId="0" applyFont="1" applyFill="1" applyBorder="1" applyAlignment="1">
      <alignment horizontal="left" vertical="center" wrapText="1" indent="1"/>
    </xf>
    <xf numFmtId="0" fontId="15" fillId="0" borderId="88" xfId="0" applyFont="1" applyBorder="1" applyAlignment="1">
      <alignment horizontal="left" vertical="center"/>
    </xf>
    <xf numFmtId="0" fontId="15" fillId="0" borderId="89" xfId="0" applyFont="1" applyBorder="1" applyAlignment="1">
      <alignment horizontal="left" vertical="center"/>
    </xf>
    <xf numFmtId="0" fontId="15" fillId="0" borderId="0" xfId="0" applyFont="1" applyAlignment="1">
      <alignment vertical="center"/>
    </xf>
    <xf numFmtId="0" fontId="15" fillId="4" borderId="36" xfId="0" applyFont="1" applyFill="1" applyBorder="1" applyAlignment="1">
      <alignment horizontal="left" vertical="center" wrapText="1"/>
    </xf>
    <xf numFmtId="0" fontId="15" fillId="4" borderId="90" xfId="0" applyFont="1" applyFill="1" applyBorder="1" applyAlignment="1">
      <alignment horizontal="left" vertical="center" wrapText="1"/>
    </xf>
    <xf numFmtId="0" fontId="0" fillId="0" borderId="90" xfId="0" applyBorder="1" applyAlignment="1">
      <alignment horizontal="left" vertical="center" wrapText="1"/>
    </xf>
    <xf numFmtId="0" fontId="15" fillId="4" borderId="0" xfId="0" applyFont="1" applyFill="1" applyAlignment="1">
      <alignment horizontal="justify" vertical="center" wrapText="1"/>
    </xf>
    <xf numFmtId="0" fontId="15" fillId="4" borderId="36" xfId="0" applyFont="1" applyFill="1" applyBorder="1" applyAlignment="1">
      <alignment horizontal="justify" vertical="center" wrapText="1"/>
    </xf>
    <xf numFmtId="0" fontId="15" fillId="4" borderId="90" xfId="0" applyFont="1" applyFill="1" applyBorder="1" applyAlignment="1">
      <alignment vertical="center" wrapText="1"/>
    </xf>
    <xf numFmtId="0" fontId="17" fillId="2" borderId="92" xfId="0" applyFont="1" applyFill="1" applyBorder="1" applyAlignment="1">
      <alignment horizontal="left" vertical="top" wrapText="1"/>
    </xf>
    <xf numFmtId="0" fontId="17" fillId="2" borderId="88" xfId="0" applyFont="1" applyFill="1" applyBorder="1" applyAlignment="1">
      <alignment horizontal="left" vertical="top" wrapText="1"/>
    </xf>
    <xf numFmtId="17" fontId="15" fillId="4" borderId="93" xfId="0" applyNumberFormat="1" applyFont="1" applyFill="1" applyBorder="1" applyAlignment="1">
      <alignment horizontal="left" vertical="center" wrapText="1" indent="1"/>
    </xf>
    <xf numFmtId="17" fontId="15" fillId="4" borderId="94" xfId="0" applyNumberFormat="1" applyFont="1" applyFill="1" applyBorder="1" applyAlignment="1">
      <alignment horizontal="left" vertical="center" wrapText="1" indent="1"/>
    </xf>
    <xf numFmtId="17" fontId="15" fillId="4" borderId="95" xfId="0" applyNumberFormat="1" applyFont="1" applyFill="1" applyBorder="1" applyAlignment="1">
      <alignment horizontal="left" vertical="center" wrapText="1" indent="1"/>
    </xf>
    <xf numFmtId="0" fontId="20" fillId="2" borderId="10"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17" fillId="4" borderId="115"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3" xfId="0" applyFont="1" applyFill="1" applyBorder="1" applyAlignment="1">
      <alignment horizontal="left" vertical="center"/>
    </xf>
    <xf numFmtId="0" fontId="20" fillId="2" borderId="1" xfId="0" applyFont="1" applyFill="1" applyBorder="1" applyAlignment="1">
      <alignment horizontal="left" vertical="center"/>
    </xf>
    <xf numFmtId="0" fontId="20" fillId="2" borderId="7" xfId="0" applyFont="1" applyFill="1" applyBorder="1" applyAlignment="1">
      <alignment horizontal="left" vertical="center"/>
    </xf>
    <xf numFmtId="0" fontId="17" fillId="0" borderId="88" xfId="0" applyFont="1" applyBorder="1" applyAlignment="1">
      <alignment horizontal="left" vertical="top" wrapText="1"/>
    </xf>
    <xf numFmtId="0" fontId="15" fillId="2" borderId="0" xfId="0" applyFont="1" applyFill="1" applyAlignment="1">
      <alignment vertical="center" wrapText="1"/>
    </xf>
    <xf numFmtId="17" fontId="15" fillId="4" borderId="96" xfId="0" applyNumberFormat="1" applyFont="1" applyFill="1" applyBorder="1" applyAlignment="1">
      <alignment horizontal="left" vertical="center" wrapText="1" indent="1"/>
    </xf>
    <xf numFmtId="0" fontId="15" fillId="4" borderId="96" xfId="0" applyFont="1" applyFill="1" applyBorder="1" applyAlignment="1">
      <alignment horizontal="left" vertical="center" wrapText="1" indent="1"/>
    </xf>
    <xf numFmtId="165" fontId="15" fillId="4" borderId="98" xfId="1" applyNumberFormat="1" applyFont="1" applyFill="1" applyBorder="1" applyAlignment="1">
      <alignment horizontal="left" vertical="center" wrapText="1"/>
    </xf>
    <xf numFmtId="0" fontId="17" fillId="4" borderId="101" xfId="0" applyFont="1" applyFill="1" applyBorder="1" applyAlignment="1">
      <alignment horizontal="left" vertical="center" wrapText="1"/>
    </xf>
    <xf numFmtId="0" fontId="69" fillId="4" borderId="97" xfId="0" applyFont="1" applyFill="1" applyBorder="1" applyAlignment="1">
      <alignment horizontal="left" vertical="center" wrapText="1"/>
    </xf>
    <xf numFmtId="17" fontId="54" fillId="4" borderId="96" xfId="0" applyNumberFormat="1" applyFont="1" applyFill="1" applyBorder="1" applyAlignment="1">
      <alignment horizontal="left" vertical="center" wrapText="1" indent="1"/>
    </xf>
    <xf numFmtId="0" fontId="54" fillId="4" borderId="96" xfId="0" applyFont="1" applyFill="1" applyBorder="1" applyAlignment="1">
      <alignment horizontal="left" vertical="center" wrapText="1" indent="1"/>
    </xf>
    <xf numFmtId="0" fontId="54" fillId="4" borderId="98" xfId="0" applyFont="1" applyFill="1" applyBorder="1" applyAlignment="1">
      <alignment vertical="center" wrapText="1"/>
    </xf>
    <xf numFmtId="0" fontId="54" fillId="2" borderId="2" xfId="0" applyFont="1" applyFill="1" applyBorder="1" applyAlignment="1">
      <alignment horizontal="left" vertical="center" wrapText="1"/>
    </xf>
    <xf numFmtId="0" fontId="54" fillId="2" borderId="3" xfId="0" applyFont="1" applyFill="1" applyBorder="1" applyAlignment="1">
      <alignment horizontal="left" vertical="center" wrapText="1"/>
    </xf>
    <xf numFmtId="0" fontId="75" fillId="4" borderId="97" xfId="0" applyFont="1" applyFill="1" applyBorder="1" applyAlignment="1">
      <alignment vertical="center" wrapText="1"/>
    </xf>
    <xf numFmtId="0" fontId="75" fillId="4" borderId="104" xfId="0" applyFont="1" applyFill="1" applyBorder="1" applyAlignment="1">
      <alignment horizontal="left" vertical="center" wrapText="1"/>
    </xf>
    <xf numFmtId="0" fontId="54" fillId="4" borderId="98"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101" xfId="0" applyFont="1" applyFill="1" applyBorder="1" applyAlignment="1">
      <alignment horizontal="left" vertical="center" wrapText="1"/>
    </xf>
  </cellXfs>
  <cellStyles count="4">
    <cellStyle name="Hiperlink" xfId="3" builtinId="8"/>
    <cellStyle name="Normal" xfId="0" builtinId="0"/>
    <cellStyle name="Porcentagem" xfId="2" builtinId="5"/>
    <cellStyle name="Vírgula" xfId="1" builtinId="3"/>
  </cellStyles>
  <dxfs count="0"/>
  <tableStyles count="1" defaultTableStyle="TableStyleMedium2" defaultPivotStyle="PivotStyleLight16">
    <tableStyle name="Table Style 1" pivot="0" count="0" xr9:uid="{9B90EE43-3E32-4B3F-8808-E6A6E9E09B0D}"/>
  </tableStyles>
  <colors>
    <mruColors>
      <color rgb="FF02585C"/>
      <color rgb="FF00A0A8"/>
      <color rgb="FF695E4A"/>
      <color rgb="FFD4CEC2"/>
      <color rgb="FFE4562E"/>
      <color rgb="FFFCB316"/>
      <color rgb="FF7F5A00"/>
      <color rgb="FF722900"/>
      <color rgb="FFFFF6E5"/>
      <color rgb="FFFFCF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1" i="0" u="none" strike="noStrike" kern="1200" spc="0" baseline="0">
                <a:solidFill>
                  <a:srgbClr val="00A0A8"/>
                </a:solidFill>
                <a:latin typeface="Calibri regular"/>
                <a:ea typeface="+mn-ea"/>
                <a:cs typeface="+mn-cs"/>
              </a:defRPr>
            </a:pPr>
            <a:r>
              <a:rPr lang="en-US" sz="1200" b="1" i="0" u="none" strike="noStrike" baseline="0"/>
              <a:t>Scope 1 - Emissions by Activity </a:t>
            </a:r>
          </a:p>
          <a:p>
            <a:pPr algn="l">
              <a:defRPr b="1">
                <a:solidFill>
                  <a:srgbClr val="00A0A8"/>
                </a:solidFill>
              </a:defRPr>
            </a:pPr>
            <a:r>
              <a:rPr lang="en-US" sz="1200" b="1" i="0" u="none" strike="noStrike" baseline="0"/>
              <a:t>(thousand tCO₂e)</a:t>
            </a:r>
            <a:endParaRPr lang="en-US" b="1">
              <a:solidFill>
                <a:srgbClr val="00A0A8"/>
              </a:solidFill>
            </a:endParaRPr>
          </a:p>
        </c:rich>
      </c:tx>
      <c:layout>
        <c:manualLayout>
          <c:xMode val="edge"/>
          <c:yMode val="edge"/>
          <c:x val="7.5998913928862393E-3"/>
          <c:y val="5.7971032133906086E-2"/>
        </c:manualLayout>
      </c:layout>
      <c:overlay val="0"/>
      <c:spPr>
        <a:noFill/>
        <a:ln>
          <a:noFill/>
        </a:ln>
        <a:effectLst/>
      </c:spPr>
      <c:txPr>
        <a:bodyPr rot="0" spcFirstLastPara="1" vertOverflow="ellipsis" vert="horz" wrap="square" anchor="ctr" anchorCtr="1"/>
        <a:lstStyle/>
        <a:p>
          <a:pPr algn="l">
            <a:defRPr sz="1200" b="1" i="0" u="none" strike="noStrike" kern="1200" spc="0" baseline="0">
              <a:solidFill>
                <a:srgbClr val="00A0A8"/>
              </a:solidFill>
              <a:latin typeface="Calibri regular"/>
              <a:ea typeface="+mn-ea"/>
              <a:cs typeface="+mn-cs"/>
            </a:defRPr>
          </a:pPr>
          <a:endParaRPr lang="en-US"/>
        </a:p>
      </c:txPr>
    </c:title>
    <c:autoTitleDeleted val="0"/>
    <c:plotArea>
      <c:layout/>
      <c:barChart>
        <c:barDir val="col"/>
        <c:grouping val="stacked"/>
        <c:varyColors val="0"/>
        <c:ser>
          <c:idx val="1"/>
          <c:order val="1"/>
          <c:tx>
            <c:strRef>
              <c:f>'Estratégia climática &amp; transiçã'!$C$45</c:f>
              <c:strCache>
                <c:ptCount val="1"/>
                <c:pt idx="0">
                  <c:v>E&amp;P</c:v>
                </c:pt>
              </c:strCache>
            </c:strRef>
          </c:tx>
          <c:spPr>
            <a:solidFill>
              <a:srgbClr val="02585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transiçã'!$D$44:$F$44</c:f>
              <c:numCache>
                <c:formatCode>General</c:formatCode>
                <c:ptCount val="3"/>
                <c:pt idx="0">
                  <c:v>2022</c:v>
                </c:pt>
                <c:pt idx="1">
                  <c:v>2023</c:v>
                </c:pt>
                <c:pt idx="2">
                  <c:v>2024</c:v>
                </c:pt>
              </c:numCache>
            </c:numRef>
          </c:cat>
          <c:val>
            <c:numRef>
              <c:f>'Estratégia climática &amp; transiçã'!$D$45:$F$45</c:f>
              <c:numCache>
                <c:formatCode>_-* #,##0_-;\-* #,##0_-;_-* "-"??_-;_-@_-</c:formatCode>
                <c:ptCount val="3"/>
                <c:pt idx="0">
                  <c:v>457.97495445000004</c:v>
                </c:pt>
                <c:pt idx="1">
                  <c:v>512.53376553499993</c:v>
                </c:pt>
                <c:pt idx="2">
                  <c:v>911.14383256999997</c:v>
                </c:pt>
              </c:numCache>
            </c:numRef>
          </c:val>
          <c:extLst>
            <c:ext xmlns:c16="http://schemas.microsoft.com/office/drawing/2014/chart" uri="{C3380CC4-5D6E-409C-BE32-E72D297353CC}">
              <c16:uniqueId val="{00000001-7B9D-488A-99F0-C8D5D6AA6552}"/>
            </c:ext>
          </c:extLst>
        </c:ser>
        <c:ser>
          <c:idx val="2"/>
          <c:order val="2"/>
          <c:tx>
            <c:strRef>
              <c:f>'Estratégia climática &amp; transiçã'!$C$46</c:f>
              <c:strCache>
                <c:ptCount val="1"/>
                <c:pt idx="0">
                  <c:v>Gas generation</c:v>
                </c:pt>
              </c:strCache>
            </c:strRef>
          </c:tx>
          <c:spPr>
            <a:solidFill>
              <a:srgbClr val="00A0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transiçã'!$D$44:$F$44</c:f>
              <c:numCache>
                <c:formatCode>General</c:formatCode>
                <c:ptCount val="3"/>
                <c:pt idx="0">
                  <c:v>2022</c:v>
                </c:pt>
                <c:pt idx="1">
                  <c:v>2023</c:v>
                </c:pt>
                <c:pt idx="2">
                  <c:v>2024</c:v>
                </c:pt>
              </c:numCache>
            </c:numRef>
          </c:cat>
          <c:val>
            <c:numRef>
              <c:f>'Estratégia climática &amp; transiçã'!$D$46:$F$46</c:f>
              <c:numCache>
                <c:formatCode>_-* #,##0_-;\-* #,##0_-;_-* "-"??_-;_-@_-</c:formatCode>
                <c:ptCount val="3"/>
                <c:pt idx="0">
                  <c:v>2212.4284068769998</c:v>
                </c:pt>
                <c:pt idx="1">
                  <c:v>2047.0839158179999</c:v>
                </c:pt>
                <c:pt idx="2">
                  <c:v>2888.5647932830007</c:v>
                </c:pt>
              </c:numCache>
            </c:numRef>
          </c:val>
          <c:extLst>
            <c:ext xmlns:c16="http://schemas.microsoft.com/office/drawing/2014/chart" uri="{C3380CC4-5D6E-409C-BE32-E72D297353CC}">
              <c16:uniqueId val="{00000002-7B9D-488A-99F0-C8D5D6AA6552}"/>
            </c:ext>
          </c:extLst>
        </c:ser>
        <c:ser>
          <c:idx val="3"/>
          <c:order val="3"/>
          <c:tx>
            <c:strRef>
              <c:f>'Estratégia climática &amp; transiçã'!$C$47</c:f>
              <c:strCache>
                <c:ptCount val="1"/>
                <c:pt idx="0">
                  <c:v>Coal generation</c:v>
                </c:pt>
              </c:strCache>
            </c:strRef>
          </c:tx>
          <c:spPr>
            <a:solidFill>
              <a:srgbClr val="E4562E"/>
            </a:solidFill>
            <a:ln>
              <a:noFill/>
            </a:ln>
            <a:effectLst/>
          </c:spPr>
          <c:invertIfNegative val="0"/>
          <c:dLbls>
            <c:dLbl>
              <c:idx val="0"/>
              <c:layout>
                <c:manualLayout>
                  <c:x val="6.6167113642017647E-2"/>
                  <c:y val="-1.15163147792706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9D-488A-99F0-C8D5D6AA6552}"/>
                </c:ext>
              </c:extLst>
            </c:dLbl>
            <c:dLbl>
              <c:idx val="1"/>
              <c:layout>
                <c:manualLayout>
                  <c:x val="6.984306439990754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9D-488A-99F0-C8D5D6AA6552}"/>
                </c:ext>
              </c:extLst>
            </c:dLbl>
            <c:dLbl>
              <c:idx val="2"/>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alibri regular"/>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F-7B9D-488A-99F0-C8D5D6AA655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E4562E"/>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'Estratégia climática &amp; transiçã'!$D$44:$F$44</c:f>
              <c:numCache>
                <c:formatCode>General</c:formatCode>
                <c:ptCount val="3"/>
                <c:pt idx="0">
                  <c:v>2022</c:v>
                </c:pt>
                <c:pt idx="1">
                  <c:v>2023</c:v>
                </c:pt>
                <c:pt idx="2">
                  <c:v>2024</c:v>
                </c:pt>
              </c:numCache>
            </c:numRef>
          </c:cat>
          <c:val>
            <c:numRef>
              <c:f>'Estratégia climática &amp; transiçã'!$D$47:$F$47</c:f>
              <c:numCache>
                <c:formatCode>_-* #,##0_-;\-* #,##0_-;_-* "-"??_-;_-@_-</c:formatCode>
                <c:ptCount val="3"/>
                <c:pt idx="0">
                  <c:v>10.993941762</c:v>
                </c:pt>
                <c:pt idx="1">
                  <c:v>149.97009459500001</c:v>
                </c:pt>
                <c:pt idx="2">
                  <c:v>820.39970336199997</c:v>
                </c:pt>
              </c:numCache>
            </c:numRef>
          </c:val>
          <c:extLst>
            <c:ext xmlns:c16="http://schemas.microsoft.com/office/drawing/2014/chart" uri="{C3380CC4-5D6E-409C-BE32-E72D297353CC}">
              <c16:uniqueId val="{00000003-7B9D-488A-99F0-C8D5D6AA6552}"/>
            </c:ext>
          </c:extLst>
        </c:ser>
        <c:ser>
          <c:idx val="4"/>
          <c:order val="4"/>
          <c:tx>
            <c:strRef>
              <c:f>'Estratégia climática &amp; transiçã'!$C$48</c:f>
              <c:strCache>
                <c:ptCount val="1"/>
                <c:pt idx="0">
                  <c:v>Oil generation</c:v>
                </c:pt>
              </c:strCache>
            </c:strRef>
          </c:tx>
          <c:spPr>
            <a:solidFill>
              <a:srgbClr val="695E4A"/>
            </a:solidFill>
            <a:ln>
              <a:noFill/>
            </a:ln>
            <a:effectLst/>
          </c:spPr>
          <c:invertIfNegative val="0"/>
          <c:dLbls>
            <c:dLbl>
              <c:idx val="2"/>
              <c:layout>
                <c:manualLayout>
                  <c:x val="6.6167113642017675E-2"/>
                  <c:y val="7.67754318618042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9D-488A-99F0-C8D5D6AA655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transiçã'!$D$44:$F$44</c:f>
              <c:numCache>
                <c:formatCode>General</c:formatCode>
                <c:ptCount val="3"/>
                <c:pt idx="0">
                  <c:v>2022</c:v>
                </c:pt>
                <c:pt idx="1">
                  <c:v>2023</c:v>
                </c:pt>
                <c:pt idx="2">
                  <c:v>2024</c:v>
                </c:pt>
              </c:numCache>
            </c:numRef>
          </c:cat>
          <c:val>
            <c:numRef>
              <c:f>'Estratégia climática &amp; transiçã'!$D$48:$F$48</c:f>
              <c:numCache>
                <c:formatCode>_-* #,##0_-;\-* #,##0_-;_-* "-"??_-;_-@_-</c:formatCode>
                <c:ptCount val="3"/>
                <c:pt idx="0">
                  <c:v>0</c:v>
                </c:pt>
                <c:pt idx="1">
                  <c:v>0</c:v>
                </c:pt>
                <c:pt idx="2">
                  <c:v>90.465462656</c:v>
                </c:pt>
              </c:numCache>
            </c:numRef>
          </c:val>
          <c:extLst>
            <c:ext xmlns:c16="http://schemas.microsoft.com/office/drawing/2014/chart" uri="{C3380CC4-5D6E-409C-BE32-E72D297353CC}">
              <c16:uniqueId val="{00000004-7B9D-488A-99F0-C8D5D6AA6552}"/>
            </c:ext>
          </c:extLst>
        </c:ser>
        <c:ser>
          <c:idx val="5"/>
          <c:order val="5"/>
          <c:tx>
            <c:strRef>
              <c:f>'Estratégia climática &amp; transiçã'!$C$49</c:f>
              <c:strCache>
                <c:ptCount val="1"/>
                <c:pt idx="0">
                  <c:v>Others*</c:v>
                </c:pt>
              </c:strCache>
            </c:strRef>
          </c:tx>
          <c:spPr>
            <a:solidFill>
              <a:srgbClr val="D4CEC2"/>
            </a:solidFill>
            <a:ln>
              <a:noFill/>
            </a:ln>
            <a:effectLst/>
          </c:spPr>
          <c:invertIfNegative val="0"/>
          <c:dLbls>
            <c:dLbl>
              <c:idx val="1"/>
              <c:layout>
                <c:manualLayout>
                  <c:x val="7.1681039778852415E-2"/>
                  <c:y val="-3.0710172744721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9D-488A-99F0-C8D5D6AA6552}"/>
                </c:ext>
              </c:extLst>
            </c:dLbl>
            <c:dLbl>
              <c:idx val="2"/>
              <c:layout>
                <c:manualLayout>
                  <c:x val="6.616711364201755E-2"/>
                  <c:y val="-3.0710172744721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B9D-488A-99F0-C8D5D6AA655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D4CEC2"/>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'Estratégia climática &amp; transiçã'!$D$44:$F$44</c:f>
              <c:numCache>
                <c:formatCode>General</c:formatCode>
                <c:ptCount val="3"/>
                <c:pt idx="0">
                  <c:v>2022</c:v>
                </c:pt>
                <c:pt idx="1">
                  <c:v>2023</c:v>
                </c:pt>
                <c:pt idx="2">
                  <c:v>2024</c:v>
                </c:pt>
              </c:numCache>
            </c:numRef>
          </c:cat>
          <c:val>
            <c:numRef>
              <c:f>'Estratégia climática &amp; transiçã'!$D$49:$F$49</c:f>
              <c:numCache>
                <c:formatCode>_(* #,##0.00_);_(* \(#,##0.00\);_(* "-"??_);_(@_)</c:formatCode>
                <c:ptCount val="3"/>
                <c:pt idx="0" formatCode="_-* #,##0_-;\-* #,##0_-;_-* &quot;-&quot;??_-;_-@_-">
                  <c:v>0</c:v>
                </c:pt>
                <c:pt idx="1">
                  <c:v>2.4680000000000001E-2</c:v>
                </c:pt>
                <c:pt idx="2">
                  <c:v>2.8288538000000005E-2</c:v>
                </c:pt>
              </c:numCache>
            </c:numRef>
          </c:val>
          <c:extLst>
            <c:ext xmlns:c16="http://schemas.microsoft.com/office/drawing/2014/chart" uri="{C3380CC4-5D6E-409C-BE32-E72D297353CC}">
              <c16:uniqueId val="{00000005-7B9D-488A-99F0-C8D5D6AA6552}"/>
            </c:ext>
          </c:extLst>
        </c:ser>
        <c:dLbls>
          <c:showLegendKey val="0"/>
          <c:showVal val="1"/>
          <c:showCatName val="0"/>
          <c:showSerName val="0"/>
          <c:showPercent val="0"/>
          <c:showBubbleSize val="0"/>
        </c:dLbls>
        <c:gapWidth val="150"/>
        <c:overlap val="100"/>
        <c:axId val="36515856"/>
        <c:axId val="36526896"/>
        <c:extLst>
          <c:ext xmlns:c15="http://schemas.microsoft.com/office/drawing/2012/chart" uri="{02D57815-91ED-43cb-92C2-25804820EDAC}">
            <c15:filteredBarSeries>
              <c15:ser>
                <c:idx val="0"/>
                <c:order val="0"/>
                <c:tx>
                  <c:strRef>
                    <c:extLst>
                      <c:ext uri="{02D57815-91ED-43cb-92C2-25804820EDAC}">
                        <c15:formulaRef>
                          <c15:sqref>'Estratégia climática &amp; transiçã'!$C$44</c15:sqref>
                        </c15:formulaRef>
                      </c:ext>
                    </c:extLst>
                    <c:strCache>
                      <c:ptCount val="1"/>
                      <c:pt idx="0">
                        <c:v>Activities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Calibri regular"/>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'Estratégia climática &amp; transiçã'!$D$44:$F$44</c15:sqref>
                        </c15:formulaRef>
                      </c:ext>
                    </c:extLst>
                    <c:numCache>
                      <c:formatCode>General</c:formatCode>
                      <c:ptCount val="3"/>
                      <c:pt idx="0">
                        <c:v>2022</c:v>
                      </c:pt>
                      <c:pt idx="1">
                        <c:v>2023</c:v>
                      </c:pt>
                      <c:pt idx="2">
                        <c:v>2024</c:v>
                      </c:pt>
                    </c:numCache>
                  </c:numRef>
                </c:cat>
                <c:val>
                  <c:numRef>
                    <c:extLst>
                      <c:ext uri="{02D57815-91ED-43cb-92C2-25804820EDAC}">
                        <c15:formulaRef>
                          <c15:sqref>'Estratégia climática &amp; transiçã'!$D$44:$F$44</c15:sqref>
                        </c15:formulaRef>
                      </c:ext>
                    </c:extLst>
                    <c:numCache>
                      <c:formatCode>General</c:formatCode>
                      <c:ptCount val="3"/>
                      <c:pt idx="0">
                        <c:v>2022</c:v>
                      </c:pt>
                      <c:pt idx="1">
                        <c:v>2023</c:v>
                      </c:pt>
                      <c:pt idx="2">
                        <c:v>2024</c:v>
                      </c:pt>
                    </c:numCache>
                  </c:numRef>
                </c:val>
                <c:extLst>
                  <c:ext xmlns:c16="http://schemas.microsoft.com/office/drawing/2014/chart" uri="{C3380CC4-5D6E-409C-BE32-E72D297353CC}">
                    <c16:uniqueId val="{00000000-7B9D-488A-99F0-C8D5D6AA6552}"/>
                  </c:ext>
                </c:extLst>
              </c15:ser>
            </c15:filteredBarSeries>
          </c:ext>
        </c:extLst>
      </c:barChart>
      <c:lineChart>
        <c:grouping val="stacked"/>
        <c:varyColors val="0"/>
        <c:ser>
          <c:idx val="6"/>
          <c:order val="6"/>
          <c:tx>
            <c:strRef>
              <c:f>'Estratégia climática &amp; transiçã'!$C$53</c:f>
              <c:strCache>
                <c:ptCount val="1"/>
                <c:pt idx="0">
                  <c:v>Total emissions</c:v>
                </c:pt>
              </c:strCache>
            </c:strRef>
          </c:tx>
          <c:spPr>
            <a:ln w="28575" cap="rnd">
              <a:noFill/>
              <a:round/>
            </a:ln>
            <a:effectLst/>
          </c:spPr>
          <c:marker>
            <c:symbol val="circle"/>
            <c:size val="5"/>
            <c:spPr>
              <a:solidFill>
                <a:schemeClr val="tx1"/>
              </a:solidFill>
              <a:ln w="9525">
                <a:noFill/>
              </a:ln>
              <a:effectLst/>
            </c:spPr>
          </c:marker>
          <c:dLbls>
            <c:dLbl>
              <c:idx val="0"/>
              <c:layout>
                <c:manualLayout>
                  <c:x val="-4.0419394142531664E-2"/>
                  <c:y val="-5.41859234966070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9D-488A-99F0-C8D5D6AA6552}"/>
                </c:ext>
              </c:extLst>
            </c:dLbl>
            <c:dLbl>
              <c:idx val="1"/>
              <c:layout>
                <c:manualLayout>
                  <c:x val="-3.8597482957843647E-2"/>
                  <c:y val="-4.60652591170825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9D-488A-99F0-C8D5D6AA6552}"/>
                </c:ext>
              </c:extLst>
            </c:dLbl>
            <c:dLbl>
              <c:idx val="2"/>
              <c:layout>
                <c:manualLayout>
                  <c:x val="-3.8581418763586728E-2"/>
                  <c:y val="-3.87199056931703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9D-488A-99F0-C8D5D6AA6552}"/>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695E4A"/>
                    </a:solidFill>
                    <a:latin typeface="Calibri regular"/>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'Estratégia climática &amp; transiçã'!$D$44:$F$44</c:f>
              <c:numCache>
                <c:formatCode>General</c:formatCode>
                <c:ptCount val="3"/>
                <c:pt idx="0">
                  <c:v>2022</c:v>
                </c:pt>
                <c:pt idx="1">
                  <c:v>2023</c:v>
                </c:pt>
                <c:pt idx="2">
                  <c:v>2024</c:v>
                </c:pt>
              </c:numCache>
            </c:numRef>
          </c:cat>
          <c:val>
            <c:numRef>
              <c:f>'Estratégia climática &amp; transiçã'!$D$53:$F$53</c:f>
              <c:numCache>
                <c:formatCode>_-* #,##0_-;\-* #,##0_-;_-* "-"??_-;_-@_-</c:formatCode>
                <c:ptCount val="3"/>
                <c:pt idx="0">
                  <c:v>2681.3973030000002</c:v>
                </c:pt>
                <c:pt idx="1">
                  <c:v>2709.6124559999998</c:v>
                </c:pt>
                <c:pt idx="2">
                  <c:v>4710.6020799999997</c:v>
                </c:pt>
              </c:numCache>
            </c:numRef>
          </c:val>
          <c:smooth val="0"/>
          <c:extLst>
            <c:ext xmlns:c16="http://schemas.microsoft.com/office/drawing/2014/chart" uri="{C3380CC4-5D6E-409C-BE32-E72D297353CC}">
              <c16:uniqueId val="{00000006-7B9D-488A-99F0-C8D5D6AA6552}"/>
            </c:ext>
          </c:extLst>
        </c:ser>
        <c:dLbls>
          <c:showLegendKey val="0"/>
          <c:showVal val="1"/>
          <c:showCatName val="0"/>
          <c:showSerName val="0"/>
          <c:showPercent val="0"/>
          <c:showBubbleSize val="0"/>
        </c:dLbls>
        <c:marker val="1"/>
        <c:smooth val="0"/>
        <c:axId val="1669015392"/>
        <c:axId val="36509136"/>
      </c:lineChart>
      <c:catAx>
        <c:axId val="3651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rgbClr val="695E4A"/>
                </a:solidFill>
                <a:latin typeface="Calibri regular"/>
                <a:ea typeface="+mn-ea"/>
                <a:cs typeface="+mn-cs"/>
              </a:defRPr>
            </a:pPr>
            <a:endParaRPr lang="en-US"/>
          </a:p>
        </c:txPr>
        <c:crossAx val="36526896"/>
        <c:crosses val="autoZero"/>
        <c:auto val="1"/>
        <c:lblAlgn val="ctr"/>
        <c:lblOffset val="100"/>
        <c:noMultiLvlLbl val="0"/>
      </c:catAx>
      <c:valAx>
        <c:axId val="36526896"/>
        <c:scaling>
          <c:orientation val="minMax"/>
        </c:scaling>
        <c:delete val="1"/>
        <c:axPos val="l"/>
        <c:numFmt formatCode="_-* #,##0_-;\-* #,##0_-;_-* &quot;-&quot;??_-;_-@_-" sourceLinked="1"/>
        <c:majorTickMark val="none"/>
        <c:minorTickMark val="none"/>
        <c:tickLblPos val="nextTo"/>
        <c:crossAx val="36515856"/>
        <c:crosses val="autoZero"/>
        <c:crossBetween val="between"/>
      </c:valAx>
      <c:valAx>
        <c:axId val="36509136"/>
        <c:scaling>
          <c:orientation val="minMax"/>
        </c:scaling>
        <c:delete val="1"/>
        <c:axPos val="r"/>
        <c:numFmt formatCode="_-* #,##0_-;\-* #,##0_-;_-* &quot;-&quot;??_-;_-@_-" sourceLinked="1"/>
        <c:majorTickMark val="out"/>
        <c:minorTickMark val="none"/>
        <c:tickLblPos val="nextTo"/>
        <c:crossAx val="1669015392"/>
        <c:crosses val="max"/>
        <c:crossBetween val="between"/>
      </c:valAx>
      <c:catAx>
        <c:axId val="1669015392"/>
        <c:scaling>
          <c:orientation val="minMax"/>
        </c:scaling>
        <c:delete val="1"/>
        <c:axPos val="b"/>
        <c:numFmt formatCode="General" sourceLinked="1"/>
        <c:majorTickMark val="out"/>
        <c:minorTickMark val="none"/>
        <c:tickLblPos val="nextTo"/>
        <c:crossAx val="36509136"/>
        <c:crosses val="autoZero"/>
        <c:auto val="1"/>
        <c:lblAlgn val="ctr"/>
        <c:lblOffset val="100"/>
        <c:noMultiLvlLbl val="0"/>
      </c:catAx>
      <c:spPr>
        <a:noFill/>
        <a:ln w="25400">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rgbClr val="695E4A"/>
              </a:solidFill>
              <a:latin typeface="Calibri regular"/>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Calibri regular"/>
        </a:defRPr>
      </a:pPr>
      <a:endParaRPr lang="en-US"/>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1" i="0" u="none" strike="noStrike" kern="1200" spc="0" baseline="0">
                <a:solidFill>
                  <a:srgbClr val="00A0A8"/>
                </a:solidFill>
                <a:latin typeface="Calibri regular"/>
                <a:ea typeface="+mn-ea"/>
                <a:cs typeface="+mn-cs"/>
              </a:defRPr>
            </a:pPr>
            <a:r>
              <a:rPr lang="en-US" b="1">
                <a:solidFill>
                  <a:srgbClr val="00A0A8"/>
                </a:solidFill>
              </a:rPr>
              <a:t>Emissions by Scope</a:t>
            </a:r>
          </a:p>
          <a:p>
            <a:pPr algn="l">
              <a:defRPr b="1">
                <a:solidFill>
                  <a:srgbClr val="00A0A8"/>
                </a:solidFill>
              </a:defRPr>
            </a:pPr>
            <a:r>
              <a:rPr lang="en-US" b="1">
                <a:solidFill>
                  <a:srgbClr val="00A0A8"/>
                </a:solidFill>
              </a:rPr>
              <a:t>(Thousand tCO2e)</a:t>
            </a:r>
          </a:p>
        </c:rich>
      </c:tx>
      <c:layout>
        <c:manualLayout>
          <c:xMode val="edge"/>
          <c:yMode val="edge"/>
          <c:x val="3.9986011464042362E-2"/>
          <c:y val="3.7166085946573751E-2"/>
        </c:manualLayout>
      </c:layout>
      <c:overlay val="0"/>
      <c:spPr>
        <a:noFill/>
        <a:ln>
          <a:noFill/>
        </a:ln>
        <a:effectLst/>
      </c:spPr>
      <c:txPr>
        <a:bodyPr rot="0" spcFirstLastPara="1" vertOverflow="ellipsis" vert="horz" wrap="square" anchor="ctr" anchorCtr="1"/>
        <a:lstStyle/>
        <a:p>
          <a:pPr algn="l">
            <a:defRPr sz="1200" b="1" i="0" u="none" strike="noStrike" kern="1200" spc="0" baseline="0">
              <a:solidFill>
                <a:srgbClr val="00A0A8"/>
              </a:solidFill>
              <a:latin typeface="Calibri regular"/>
              <a:ea typeface="+mn-ea"/>
              <a:cs typeface="+mn-cs"/>
            </a:defRPr>
          </a:pPr>
          <a:endParaRPr lang="en-US"/>
        </a:p>
      </c:txPr>
    </c:title>
    <c:autoTitleDeleted val="0"/>
    <c:plotArea>
      <c:layout/>
      <c:barChart>
        <c:barDir val="col"/>
        <c:grouping val="clustered"/>
        <c:varyColors val="0"/>
        <c:ser>
          <c:idx val="1"/>
          <c:order val="1"/>
          <c:tx>
            <c:strRef>
              <c:f>'Estratégia climática &amp; transiçã'!$C$128</c:f>
              <c:strCache>
                <c:ptCount val="1"/>
                <c:pt idx="0">
                  <c:v>Scope 1</c:v>
                </c:pt>
              </c:strCache>
            </c:strRef>
          </c:tx>
          <c:spPr>
            <a:solidFill>
              <a:srgbClr val="02585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transiçã'!$D$127:$F$127</c:f>
              <c:numCache>
                <c:formatCode>General</c:formatCode>
                <c:ptCount val="3"/>
                <c:pt idx="0">
                  <c:v>2022</c:v>
                </c:pt>
                <c:pt idx="1">
                  <c:v>2023</c:v>
                </c:pt>
                <c:pt idx="2">
                  <c:v>2024</c:v>
                </c:pt>
              </c:numCache>
            </c:numRef>
          </c:cat>
          <c:val>
            <c:numRef>
              <c:f>'Estratégia climática &amp; transiçã'!$D$128:$F$128</c:f>
              <c:numCache>
                <c:formatCode>_-* #,##0_-;\-* #,##0_-;_-* "-"??_-;_-@_-</c:formatCode>
                <c:ptCount val="3"/>
                <c:pt idx="0">
                  <c:v>2681.3969999999999</c:v>
                </c:pt>
                <c:pt idx="1">
                  <c:v>2709.6120000000001</c:v>
                </c:pt>
                <c:pt idx="2">
                  <c:v>4710.6020820000003</c:v>
                </c:pt>
              </c:numCache>
            </c:numRef>
          </c:val>
          <c:extLst>
            <c:ext xmlns:c16="http://schemas.microsoft.com/office/drawing/2014/chart" uri="{C3380CC4-5D6E-409C-BE32-E72D297353CC}">
              <c16:uniqueId val="{00000001-01F0-47E0-91DC-E99D0C805556}"/>
            </c:ext>
          </c:extLst>
        </c:ser>
        <c:ser>
          <c:idx val="2"/>
          <c:order val="2"/>
          <c:tx>
            <c:strRef>
              <c:f>'Estratégia climática &amp; transiçã'!$C$129</c:f>
              <c:strCache>
                <c:ptCount val="1"/>
                <c:pt idx="0">
                  <c:v>Scope 2</c:v>
                </c:pt>
              </c:strCache>
            </c:strRef>
          </c:tx>
          <c:spPr>
            <a:solidFill>
              <a:srgbClr val="00A0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transiçã'!$D$127:$F$127</c:f>
              <c:numCache>
                <c:formatCode>General</c:formatCode>
                <c:ptCount val="3"/>
                <c:pt idx="0">
                  <c:v>2022</c:v>
                </c:pt>
                <c:pt idx="1">
                  <c:v>2023</c:v>
                </c:pt>
                <c:pt idx="2">
                  <c:v>2024</c:v>
                </c:pt>
              </c:numCache>
            </c:numRef>
          </c:cat>
          <c:val>
            <c:numRef>
              <c:f>'Estratégia climática &amp; transiçã'!$D$129:$F$129</c:f>
              <c:numCache>
                <c:formatCode>_-* #,##0.0_-;\-* #,##0.0_-;_-* "-"??_-;_-@_-</c:formatCode>
                <c:ptCount val="3"/>
                <c:pt idx="0">
                  <c:v>1.7</c:v>
                </c:pt>
                <c:pt idx="1">
                  <c:v>2.6440000000000001</c:v>
                </c:pt>
                <c:pt idx="2">
                  <c:v>4.2720000000000002</c:v>
                </c:pt>
              </c:numCache>
            </c:numRef>
          </c:val>
          <c:extLst>
            <c:ext xmlns:c16="http://schemas.microsoft.com/office/drawing/2014/chart" uri="{C3380CC4-5D6E-409C-BE32-E72D297353CC}">
              <c16:uniqueId val="{00000002-01F0-47E0-91DC-E99D0C805556}"/>
            </c:ext>
          </c:extLst>
        </c:ser>
        <c:ser>
          <c:idx val="3"/>
          <c:order val="3"/>
          <c:tx>
            <c:strRef>
              <c:f>'Estratégia climática &amp; transiçã'!$C$130</c:f>
              <c:strCache>
                <c:ptCount val="1"/>
                <c:pt idx="0">
                  <c:v>Scope 3</c:v>
                </c:pt>
              </c:strCache>
            </c:strRef>
          </c:tx>
          <c:spPr>
            <a:solidFill>
              <a:srgbClr val="D4CEC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'Estratégia climática &amp; transiçã'!$D$127:$F$127</c:f>
              <c:numCache>
                <c:formatCode>General</c:formatCode>
                <c:ptCount val="3"/>
                <c:pt idx="0">
                  <c:v>2022</c:v>
                </c:pt>
                <c:pt idx="1">
                  <c:v>2023</c:v>
                </c:pt>
                <c:pt idx="2">
                  <c:v>2024</c:v>
                </c:pt>
              </c:numCache>
            </c:numRef>
          </c:cat>
          <c:val>
            <c:numRef>
              <c:f>'Estratégia climática &amp; transiçã'!$D$130:$F$130</c:f>
              <c:numCache>
                <c:formatCode>_-* #,##0_-;\-* #,##0_-;_-* "-"??_-;_-@_-</c:formatCode>
                <c:ptCount val="3"/>
                <c:pt idx="0">
                  <c:v>19.678000000000001</c:v>
                </c:pt>
                <c:pt idx="1">
                  <c:v>644.14200000000005</c:v>
                </c:pt>
                <c:pt idx="2">
                  <c:v>1559.597</c:v>
                </c:pt>
              </c:numCache>
            </c:numRef>
          </c:val>
          <c:extLst>
            <c:ext xmlns:c16="http://schemas.microsoft.com/office/drawing/2014/chart" uri="{C3380CC4-5D6E-409C-BE32-E72D297353CC}">
              <c16:uniqueId val="{00000003-01F0-47E0-91DC-E99D0C805556}"/>
            </c:ext>
          </c:extLst>
        </c:ser>
        <c:dLbls>
          <c:dLblPos val="outEnd"/>
          <c:showLegendKey val="0"/>
          <c:showVal val="1"/>
          <c:showCatName val="0"/>
          <c:showSerName val="0"/>
          <c:showPercent val="0"/>
          <c:showBubbleSize val="0"/>
        </c:dLbls>
        <c:gapWidth val="219"/>
        <c:overlap val="-27"/>
        <c:axId val="200507264"/>
        <c:axId val="200507744"/>
        <c:extLst>
          <c:ext xmlns:c15="http://schemas.microsoft.com/office/drawing/2012/chart" uri="{02D57815-91ED-43cb-92C2-25804820EDAC}">
            <c15:filteredBarSeries>
              <c15:ser>
                <c:idx val="0"/>
                <c:order val="0"/>
                <c:tx>
                  <c:strRef>
                    <c:extLst>
                      <c:ext uri="{02D57815-91ED-43cb-92C2-25804820EDAC}">
                        <c15:formulaRef>
                          <c15:sqref>'Estratégia climática &amp; transiçã'!$C$127</c15:sqref>
                        </c15:formulaRef>
                      </c:ext>
                    </c:extLst>
                    <c:strCache>
                      <c:ptCount val="1"/>
                      <c:pt idx="0">
                        <c:v>Escopo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695E4A"/>
                          </a:solidFill>
                          <a:latin typeface="Calibri regular"/>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'Estratégia climática &amp; transiçã'!$D$127:$F$127</c15:sqref>
                        </c15:formulaRef>
                      </c:ext>
                    </c:extLst>
                    <c:numCache>
                      <c:formatCode>General</c:formatCode>
                      <c:ptCount val="3"/>
                      <c:pt idx="0">
                        <c:v>2022</c:v>
                      </c:pt>
                      <c:pt idx="1">
                        <c:v>2023</c:v>
                      </c:pt>
                      <c:pt idx="2">
                        <c:v>2024</c:v>
                      </c:pt>
                    </c:numCache>
                  </c:numRef>
                </c:cat>
                <c:val>
                  <c:numRef>
                    <c:extLst>
                      <c:ext uri="{02D57815-91ED-43cb-92C2-25804820EDAC}">
                        <c15:formulaRef>
                          <c15:sqref>'Estratégia climática &amp; transiçã'!$D$127:$F$127</c15:sqref>
                        </c15:formulaRef>
                      </c:ext>
                    </c:extLst>
                    <c:numCache>
                      <c:formatCode>General</c:formatCode>
                      <c:ptCount val="3"/>
                      <c:pt idx="0">
                        <c:v>2022</c:v>
                      </c:pt>
                      <c:pt idx="1">
                        <c:v>2023</c:v>
                      </c:pt>
                      <c:pt idx="2">
                        <c:v>2024</c:v>
                      </c:pt>
                    </c:numCache>
                  </c:numRef>
                </c:val>
                <c:extLst>
                  <c:ext xmlns:c16="http://schemas.microsoft.com/office/drawing/2014/chart" uri="{C3380CC4-5D6E-409C-BE32-E72D297353CC}">
                    <c16:uniqueId val="{00000000-01F0-47E0-91DC-E99D0C805556}"/>
                  </c:ext>
                </c:extLst>
              </c15:ser>
            </c15:filteredBarSeries>
          </c:ext>
        </c:extLst>
      </c:barChart>
      <c:catAx>
        <c:axId val="200507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rgbClr val="695E4A"/>
                </a:solidFill>
                <a:latin typeface="Calibri regular"/>
                <a:ea typeface="+mn-ea"/>
                <a:cs typeface="+mn-cs"/>
              </a:defRPr>
            </a:pPr>
            <a:endParaRPr lang="en-US"/>
          </a:p>
        </c:txPr>
        <c:crossAx val="200507744"/>
        <c:crosses val="autoZero"/>
        <c:auto val="1"/>
        <c:lblAlgn val="ctr"/>
        <c:lblOffset val="100"/>
        <c:noMultiLvlLbl val="0"/>
      </c:catAx>
      <c:valAx>
        <c:axId val="200507744"/>
        <c:scaling>
          <c:orientation val="minMax"/>
        </c:scaling>
        <c:delete val="1"/>
        <c:axPos val="l"/>
        <c:numFmt formatCode="_-* #,##0_-;\-* #,##0_-;_-* &quot;-&quot;??_-;_-@_-" sourceLinked="1"/>
        <c:majorTickMark val="none"/>
        <c:minorTickMark val="none"/>
        <c:tickLblPos val="nextTo"/>
        <c:crossAx val="200507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rgbClr val="695E4A"/>
              </a:solidFill>
              <a:latin typeface="Calibri regular"/>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rgbClr val="695E4A"/>
          </a:solidFill>
          <a:latin typeface="Calibri regular"/>
        </a:defRPr>
      </a:pPr>
      <a:endParaRPr lang="en-US"/>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237;cio!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205;ndice!A1"/></Relationships>
</file>

<file path=xl/drawings/_rels/drawing10.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Pol&#237;ticas e processos de remune'!A1"/><Relationship Id="rId18" Type="http://schemas.openxmlformats.org/officeDocument/2006/relationships/image" Target="../media/image6.png"/><Relationship Id="rId3" Type="http://schemas.openxmlformats.org/officeDocument/2006/relationships/hyperlink" Target="#'Sobre este relat&#243;rio'!A1"/><Relationship Id="rId7" Type="http://schemas.openxmlformats.org/officeDocument/2006/relationships/hyperlink" Target="#'Diversidade e inclus&#227;o'!A1"/><Relationship Id="rId12" Type="http://schemas.openxmlformats.org/officeDocument/2006/relationships/hyperlink" Target="#'&#201;tica, integridade e compliance'!A1"/><Relationship Id="rId17" Type="http://schemas.openxmlformats.org/officeDocument/2006/relationships/hyperlink" Target="#&#205;ndice!A1"/><Relationship Id="rId2" Type="http://schemas.openxmlformats.org/officeDocument/2006/relationships/hyperlink" Target="#'Estrutura corporativa'!A1"/><Relationship Id="rId16" Type="http://schemas.openxmlformats.org/officeDocument/2006/relationships/image" Target="../media/image5.png"/><Relationship Id="rId1" Type="http://schemas.openxmlformats.org/officeDocument/2006/relationships/hyperlink" Target="#'Regulamenta&#231;&#245;es, gest&#227;o de risc'!A1"/><Relationship Id="rId6" Type="http://schemas.openxmlformats.org/officeDocument/2006/relationships/hyperlink" Target="#'Gest&#227;o respons&#225;vel dos recursos'!A1"/><Relationship Id="rId11" Type="http://schemas.openxmlformats.org/officeDocument/2006/relationships/hyperlink" Target="#'Contribui&#231;&#245;es socioambientais'!A1"/><Relationship Id="rId5" Type="http://schemas.openxmlformats.org/officeDocument/2006/relationships/hyperlink" Target="#'Desempenho econ&#244;mico-financeiro'!A1"/><Relationship Id="rId15" Type="http://schemas.openxmlformats.org/officeDocument/2006/relationships/hyperlink" Target="#In&#237;cio!A1"/><Relationship Id="rId10" Type="http://schemas.openxmlformats.org/officeDocument/2006/relationships/hyperlink" Target="#'Ativos e desempenho'!A1"/><Relationship Id="rId4" Type="http://schemas.openxmlformats.org/officeDocument/2006/relationships/hyperlink" Target="#'Rela&#231;&#245;es governamentais e advoc'!A1"/><Relationship Id="rId9" Type="http://schemas.openxmlformats.org/officeDocument/2006/relationships/hyperlink" Target="#'Inova&#231;&#245;es e novas oportunidades'!A1"/><Relationship Id="rId1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Regulamenta&#231;&#245;es, gest&#227;o de risc'!A1"/><Relationship Id="rId18" Type="http://schemas.openxmlformats.org/officeDocument/2006/relationships/image" Target="../media/image6.png"/><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hyperlink" Target="#&#205;ndice!A1"/><Relationship Id="rId2" Type="http://schemas.openxmlformats.org/officeDocument/2006/relationships/hyperlink" Target="#'&#201;tica, integridade e compliance'!A1"/><Relationship Id="rId16" Type="http://schemas.openxmlformats.org/officeDocument/2006/relationships/image" Target="../media/image5.png"/><Relationship Id="rId1" Type="http://schemas.openxmlformats.org/officeDocument/2006/relationships/hyperlink" Target="#'Pol&#237;ticas e processos de remune'!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hyperlink" Target="#In&#237;cio!A1"/><Relationship Id="rId10" Type="http://schemas.openxmlformats.org/officeDocument/2006/relationships/hyperlink" Target="#'Inova&#231;&#245;es e novas oportunidades'!A1"/><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Pol&#237;ticas e processos de remune'!A1"/><Relationship Id="rId18" Type="http://schemas.openxmlformats.org/officeDocument/2006/relationships/image" Target="../media/image6.png"/><Relationship Id="rId3" Type="http://schemas.openxmlformats.org/officeDocument/2006/relationships/hyperlink" Target="#'Sobre este relat&#243;rio'!A1"/><Relationship Id="rId7" Type="http://schemas.openxmlformats.org/officeDocument/2006/relationships/hyperlink" Target="#'Diversidade e inclus&#227;o'!A1"/><Relationship Id="rId12" Type="http://schemas.openxmlformats.org/officeDocument/2006/relationships/hyperlink" Target="#'&#201;tica, integridade e compliance'!A1"/><Relationship Id="rId17" Type="http://schemas.openxmlformats.org/officeDocument/2006/relationships/hyperlink" Target="#&#205;ndice!A1"/><Relationship Id="rId2" Type="http://schemas.openxmlformats.org/officeDocument/2006/relationships/hyperlink" Target="#'Regulamenta&#231;&#245;es, gest&#227;o de risc'!A1"/><Relationship Id="rId16" Type="http://schemas.openxmlformats.org/officeDocument/2006/relationships/image" Target="../media/image5.png"/><Relationship Id="rId1" Type="http://schemas.openxmlformats.org/officeDocument/2006/relationships/hyperlink" Target="#'Desempenho econ&#244;mico-financeiro'!A1"/><Relationship Id="rId6" Type="http://schemas.openxmlformats.org/officeDocument/2006/relationships/hyperlink" Target="#'Gest&#227;o respons&#225;vel dos recursos'!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hyperlink" Target="#In&#237;cio!A1"/><Relationship Id="rId10" Type="http://schemas.openxmlformats.org/officeDocument/2006/relationships/hyperlink" Target="#'Ativos e desempenho'!A1"/><Relationship Id="rId4" Type="http://schemas.openxmlformats.org/officeDocument/2006/relationships/hyperlink" Target="#'Rela&#231;&#245;es governamentais e advoc'!A1"/><Relationship Id="rId9" Type="http://schemas.openxmlformats.org/officeDocument/2006/relationships/hyperlink" Target="#'Inova&#231;&#245;es e novas oportunidades'!A1"/><Relationship Id="rId1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In&#237;cio!A1"/><Relationship Id="rId3" Type="http://schemas.openxmlformats.org/officeDocument/2006/relationships/hyperlink" Target="#'Pol&#237;ticas e processos de remune'!A1"/><Relationship Id="rId7" Type="http://schemas.openxmlformats.org/officeDocument/2006/relationships/hyperlink" Target="#'Diversidade e inclus&#227;o'!A1"/><Relationship Id="rId12" Type="http://schemas.openxmlformats.org/officeDocument/2006/relationships/image" Target="../media/image4.png"/><Relationship Id="rId2" Type="http://schemas.openxmlformats.org/officeDocument/2006/relationships/hyperlink" Target="#'Gest&#227;o respons&#225;vel dos recursos'!A1"/><Relationship Id="rId16" Type="http://schemas.openxmlformats.org/officeDocument/2006/relationships/image" Target="../media/image6.png"/><Relationship Id="rId1" Type="http://schemas.openxmlformats.org/officeDocument/2006/relationships/hyperlink" Target="#'Sobre este relat&#243;rio'!A1"/><Relationship Id="rId6" Type="http://schemas.openxmlformats.org/officeDocument/2006/relationships/hyperlink" Target="#'Desempenho econ&#244;mico-financeiro'!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hyperlink" Target="#&#205;ndice!A1"/><Relationship Id="rId10" Type="http://schemas.openxmlformats.org/officeDocument/2006/relationships/hyperlink" Target="#'Ativos e desempenho'!A1"/><Relationship Id="rId4" Type="http://schemas.openxmlformats.org/officeDocument/2006/relationships/hyperlink" Target="#'Rela&#231;&#245;es governamentais e advoc'!A1"/><Relationship Id="rId9" Type="http://schemas.openxmlformats.org/officeDocument/2006/relationships/hyperlink" Target="#'Inova&#231;&#245;es e novas oportunidades'!A1"/><Relationship Id="rId14" Type="http://schemas.openxmlformats.org/officeDocument/2006/relationships/image" Target="../media/image5.png"/></Relationships>
</file>

<file path=xl/drawings/_rels/drawing14.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Biodiversidade e ecossistemas'!A1"/><Relationship Id="rId18" Type="http://schemas.openxmlformats.org/officeDocument/2006/relationships/hyperlink" Target="#In&#237;cio!A1"/><Relationship Id="rId3" Type="http://schemas.openxmlformats.org/officeDocument/2006/relationships/hyperlink" Target="#'Desempenho econ&#244;mico-financeiro'!A1"/><Relationship Id="rId21" Type="http://schemas.openxmlformats.org/officeDocument/2006/relationships/image" Target="../media/image6.png"/><Relationship Id="rId7" Type="http://schemas.openxmlformats.org/officeDocument/2006/relationships/hyperlink" Target="#'Diversidade e inclus&#227;o'!A1"/><Relationship Id="rId12" Type="http://schemas.openxmlformats.org/officeDocument/2006/relationships/hyperlink" Target="#Energia!A1"/><Relationship Id="rId17" Type="http://schemas.openxmlformats.org/officeDocument/2006/relationships/image" Target="../media/image4.png"/><Relationship Id="rId2" Type="http://schemas.openxmlformats.org/officeDocument/2006/relationships/hyperlink" Target="#'Estrat&#233;gia clim&#225;tica &amp; transi&#231;&#227;'!A1"/><Relationship Id="rId16" Type="http://schemas.openxmlformats.org/officeDocument/2006/relationships/hyperlink" Target="#Res&#237;duos!A1"/><Relationship Id="rId20" Type="http://schemas.openxmlformats.org/officeDocument/2006/relationships/hyperlink" Target="#&#205;ndice!A1"/><Relationship Id="rId1" Type="http://schemas.openxmlformats.org/officeDocument/2006/relationships/hyperlink" Target="#'Sobre este relat&#243;rio'!A1"/><Relationship Id="rId6" Type="http://schemas.openxmlformats.org/officeDocument/2006/relationships/hyperlink" Target="#'Gest&#227;o respons&#225;vel dos recursos'!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hyperlink" Target="#'Emiss&#245;es atmosf&#233;ricas'!A1"/><Relationship Id="rId10" Type="http://schemas.openxmlformats.org/officeDocument/2006/relationships/hyperlink" Target="#'Ativos e desempenho'!A1"/><Relationship Id="rId19" Type="http://schemas.openxmlformats.org/officeDocument/2006/relationships/image" Target="../media/image5.png"/><Relationship Id="rId4" Type="http://schemas.openxmlformats.org/officeDocument/2006/relationships/hyperlink" Target="#'Rela&#231;&#245;es governamentais e advoc'!A1"/><Relationship Id="rId9" Type="http://schemas.openxmlformats.org/officeDocument/2006/relationships/hyperlink" Target="#'Inova&#231;&#245;es e novas oportunidades'!A1"/><Relationship Id="rId14" Type="http://schemas.openxmlformats.org/officeDocument/2006/relationships/hyperlink" Target="#'Recursos h&#237;dricos'!A1"/></Relationships>
</file>

<file path=xl/drawings/_rels/drawing15.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Biodiversidade e ecossistemas'!A1"/><Relationship Id="rId18" Type="http://schemas.openxmlformats.org/officeDocument/2006/relationships/chart" Target="../charts/chart2.xml"/><Relationship Id="rId3" Type="http://schemas.openxmlformats.org/officeDocument/2006/relationships/hyperlink" Target="#'Sobre este relat&#243;rio'!A1"/><Relationship Id="rId21" Type="http://schemas.openxmlformats.org/officeDocument/2006/relationships/image" Target="../media/image5.png"/><Relationship Id="rId7" Type="http://schemas.openxmlformats.org/officeDocument/2006/relationships/hyperlink" Target="#'Diversidade e inclus&#227;o'!A1"/><Relationship Id="rId12" Type="http://schemas.openxmlformats.org/officeDocument/2006/relationships/hyperlink" Target="#'Estrat&#233;gia clim&#225;tica &amp; transi&#231;&#227;'!A1"/><Relationship Id="rId17" Type="http://schemas.openxmlformats.org/officeDocument/2006/relationships/chart" Target="../charts/chart1.xml"/><Relationship Id="rId2" Type="http://schemas.openxmlformats.org/officeDocument/2006/relationships/hyperlink" Target="#'Gest&#227;o respons&#225;vel dos recursos'!A1"/><Relationship Id="rId16" Type="http://schemas.openxmlformats.org/officeDocument/2006/relationships/hyperlink" Target="#Res&#237;duos!A1"/><Relationship Id="rId20" Type="http://schemas.openxmlformats.org/officeDocument/2006/relationships/hyperlink" Target="#In&#237;cio!A1"/><Relationship Id="rId1" Type="http://schemas.openxmlformats.org/officeDocument/2006/relationships/hyperlink" Target="#Energia!A1"/><Relationship Id="rId6" Type="http://schemas.openxmlformats.org/officeDocument/2006/relationships/hyperlink" Target="#'Desempenho econ&#244;mico-financeiro'!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hyperlink" Target="#'Emiss&#245;es atmosf&#233;ricas'!A1"/><Relationship Id="rId23" Type="http://schemas.openxmlformats.org/officeDocument/2006/relationships/image" Target="../media/image6.png"/><Relationship Id="rId10" Type="http://schemas.openxmlformats.org/officeDocument/2006/relationships/hyperlink" Target="#'Ativos e desempenho'!A1"/><Relationship Id="rId19" Type="http://schemas.openxmlformats.org/officeDocument/2006/relationships/image" Target="../media/image4.png"/><Relationship Id="rId4" Type="http://schemas.openxmlformats.org/officeDocument/2006/relationships/hyperlink" Target="#'Rela&#231;&#245;es governamentais e advoc'!A1"/><Relationship Id="rId9" Type="http://schemas.openxmlformats.org/officeDocument/2006/relationships/hyperlink" Target="#'Inova&#231;&#245;es e novas oportunidades'!A1"/><Relationship Id="rId14" Type="http://schemas.openxmlformats.org/officeDocument/2006/relationships/hyperlink" Target="#'Recursos h&#237;dricos'!A1"/><Relationship Id="rId22" Type="http://schemas.openxmlformats.org/officeDocument/2006/relationships/hyperlink" Target="#&#205;ndice!A1"/></Relationships>
</file>

<file path=xl/drawings/_rels/drawing16.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Energia!A1"/><Relationship Id="rId18" Type="http://schemas.openxmlformats.org/officeDocument/2006/relationships/hyperlink" Target="#In&#237;cio!A1"/><Relationship Id="rId3" Type="http://schemas.openxmlformats.org/officeDocument/2006/relationships/hyperlink" Target="#'Sobre este relat&#243;rio'!A1"/><Relationship Id="rId21" Type="http://schemas.openxmlformats.org/officeDocument/2006/relationships/image" Target="../media/image6.png"/><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image" Target="../media/image4.png"/><Relationship Id="rId2" Type="http://schemas.openxmlformats.org/officeDocument/2006/relationships/hyperlink" Target="#'Estrat&#233;gia clim&#225;tica &amp; transi&#231;&#227;'!A1"/><Relationship Id="rId16" Type="http://schemas.openxmlformats.org/officeDocument/2006/relationships/hyperlink" Target="#Res&#237;duos!A1"/><Relationship Id="rId20" Type="http://schemas.openxmlformats.org/officeDocument/2006/relationships/hyperlink" Target="#&#205;ndice!A1"/><Relationship Id="rId1" Type="http://schemas.openxmlformats.org/officeDocument/2006/relationships/hyperlink" Target="#'Biodiversidade e ecossistemas'!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hyperlink" Target="#'Emiss&#245;es atmosf&#233;ricas'!A1"/><Relationship Id="rId10" Type="http://schemas.openxmlformats.org/officeDocument/2006/relationships/hyperlink" Target="#'Inova&#231;&#245;es e novas oportunidades'!A1"/><Relationship Id="rId19" Type="http://schemas.openxmlformats.org/officeDocument/2006/relationships/image" Target="../media/image5.png"/><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hyperlink" Target="#'Recursos h&#237;dricos'!A1"/></Relationships>
</file>

<file path=xl/drawings/_rels/drawing17.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Estrat&#233;gia clim&#225;tica &amp; transi&#231;&#227;'!A1"/><Relationship Id="rId18" Type="http://schemas.openxmlformats.org/officeDocument/2006/relationships/hyperlink" Target="#In&#237;cio!A1"/><Relationship Id="rId3" Type="http://schemas.openxmlformats.org/officeDocument/2006/relationships/hyperlink" Target="#'Sobre este relat&#243;rio'!A1"/><Relationship Id="rId21" Type="http://schemas.openxmlformats.org/officeDocument/2006/relationships/image" Target="../media/image6.png"/><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image" Target="../media/image4.png"/><Relationship Id="rId2" Type="http://schemas.openxmlformats.org/officeDocument/2006/relationships/hyperlink" Target="#Energia!A1"/><Relationship Id="rId16" Type="http://schemas.openxmlformats.org/officeDocument/2006/relationships/hyperlink" Target="#Res&#237;duos!A1"/><Relationship Id="rId20" Type="http://schemas.openxmlformats.org/officeDocument/2006/relationships/hyperlink" Target="#&#205;ndice!A1"/><Relationship Id="rId1" Type="http://schemas.openxmlformats.org/officeDocument/2006/relationships/hyperlink" Target="#'Recursos h&#237;dricos'!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hyperlink" Target="#'Emiss&#245;es atmosf&#233;ricas'!A1"/><Relationship Id="rId10" Type="http://schemas.openxmlformats.org/officeDocument/2006/relationships/hyperlink" Target="#'Inova&#231;&#245;es e novas oportunidades'!A1"/><Relationship Id="rId19" Type="http://schemas.openxmlformats.org/officeDocument/2006/relationships/image" Target="../media/image5.png"/><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hyperlink" Target="#'Biodiversidade e ecossistemas'!A1"/></Relationships>
</file>

<file path=xl/drawings/_rels/drawing18.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Estrat&#233;gia clim&#225;tica &amp; transi&#231;&#227;'!A1"/><Relationship Id="rId18" Type="http://schemas.openxmlformats.org/officeDocument/2006/relationships/hyperlink" Target="#In&#237;cio!A1"/><Relationship Id="rId3" Type="http://schemas.openxmlformats.org/officeDocument/2006/relationships/hyperlink" Target="#'Sobre este relat&#243;rio'!A1"/><Relationship Id="rId21" Type="http://schemas.openxmlformats.org/officeDocument/2006/relationships/image" Target="../media/image6.png"/><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image" Target="../media/image4.png"/><Relationship Id="rId2" Type="http://schemas.openxmlformats.org/officeDocument/2006/relationships/hyperlink" Target="#'Biodiversidade e ecossistemas'!A1"/><Relationship Id="rId16" Type="http://schemas.openxmlformats.org/officeDocument/2006/relationships/hyperlink" Target="#Res&#237;duos!A1"/><Relationship Id="rId20" Type="http://schemas.openxmlformats.org/officeDocument/2006/relationships/hyperlink" Target="#&#205;ndice!A1"/><Relationship Id="rId1" Type="http://schemas.openxmlformats.org/officeDocument/2006/relationships/hyperlink" Target="#'Emiss&#245;es atmosf&#233;ricas'!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hyperlink" Target="#'Recursos h&#237;dricos'!A1"/><Relationship Id="rId10" Type="http://schemas.openxmlformats.org/officeDocument/2006/relationships/hyperlink" Target="#'Inova&#231;&#245;es e novas oportunidades'!A1"/><Relationship Id="rId19" Type="http://schemas.openxmlformats.org/officeDocument/2006/relationships/image" Target="../media/image5.png"/><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hyperlink" Target="#Energia!A1"/></Relationships>
</file>

<file path=xl/drawings/_rels/drawing19.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Estrat&#233;gia clim&#225;tica &amp; transi&#231;&#227;'!A1"/><Relationship Id="rId18" Type="http://schemas.openxmlformats.org/officeDocument/2006/relationships/hyperlink" Target="#In&#237;cio!A1"/><Relationship Id="rId3" Type="http://schemas.openxmlformats.org/officeDocument/2006/relationships/hyperlink" Target="#'Sobre este relat&#243;rio'!A1"/><Relationship Id="rId21" Type="http://schemas.openxmlformats.org/officeDocument/2006/relationships/image" Target="../media/image6.png"/><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image" Target="../media/image4.png"/><Relationship Id="rId2" Type="http://schemas.openxmlformats.org/officeDocument/2006/relationships/hyperlink" Target="#'Recursos h&#237;dricos'!A1"/><Relationship Id="rId16" Type="http://schemas.openxmlformats.org/officeDocument/2006/relationships/hyperlink" Target="#'Emiss&#245;es atmosf&#233;ricas'!A1"/><Relationship Id="rId20" Type="http://schemas.openxmlformats.org/officeDocument/2006/relationships/hyperlink" Target="#&#205;ndice!A1"/><Relationship Id="rId1" Type="http://schemas.openxmlformats.org/officeDocument/2006/relationships/hyperlink" Target="#Res&#237;duos!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hyperlink" Target="#'Biodiversidade e ecossistemas'!A1"/><Relationship Id="rId10" Type="http://schemas.openxmlformats.org/officeDocument/2006/relationships/hyperlink" Target="#'Inova&#231;&#245;es e novas oportunidades'!A1"/><Relationship Id="rId19" Type="http://schemas.openxmlformats.org/officeDocument/2006/relationships/image" Target="../media/image5.png"/><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hyperlink" Target="#Energia!A1"/></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pa!A1"/><Relationship Id="rId1" Type="http://schemas.openxmlformats.org/officeDocument/2006/relationships/hyperlink" Target="#&#205;ndice!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In&#237;cio!A1"/></Relationships>
</file>

<file path=xl/drawings/_rels/drawing20.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Estrat&#233;gia clim&#225;tica &amp; transi&#231;&#227;'!A1"/><Relationship Id="rId18" Type="http://schemas.openxmlformats.org/officeDocument/2006/relationships/image" Target="../media/image4.png"/><Relationship Id="rId3" Type="http://schemas.openxmlformats.org/officeDocument/2006/relationships/hyperlink" Target="#'Sobre este relat&#243;rio'!A1"/><Relationship Id="rId21" Type="http://schemas.openxmlformats.org/officeDocument/2006/relationships/hyperlink" Target="#&#205;ndice!A1"/><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hyperlink" Target="#Res&#237;duos!A1"/><Relationship Id="rId2" Type="http://schemas.openxmlformats.org/officeDocument/2006/relationships/hyperlink" Target="#'Emiss&#245;es atmosf&#233;ricas'!A1"/><Relationship Id="rId16" Type="http://schemas.openxmlformats.org/officeDocument/2006/relationships/hyperlink" Target="#'Recursos h&#237;dricos'!A1"/><Relationship Id="rId20" Type="http://schemas.openxmlformats.org/officeDocument/2006/relationships/image" Target="../media/image5.png"/><Relationship Id="rId1" Type="http://schemas.openxmlformats.org/officeDocument/2006/relationships/hyperlink" Target="#'Atra&#231;&#227;o, desenvolvimento'!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hyperlink" Target="#'Biodiversidade e ecossistemas'!A1"/><Relationship Id="rId10" Type="http://schemas.openxmlformats.org/officeDocument/2006/relationships/hyperlink" Target="#'Inova&#231;&#245;es e novas oportunidades'!A1"/><Relationship Id="rId19" Type="http://schemas.openxmlformats.org/officeDocument/2006/relationships/hyperlink" Target="#In&#237;cio!A1"/><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hyperlink" Target="#Energia!A1"/><Relationship Id="rId22" Type="http://schemas.openxmlformats.org/officeDocument/2006/relationships/image" Target="../media/image6.png"/></Relationships>
</file>

<file path=xl/drawings/_rels/drawing21.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Atra&#231;&#227;o, desenvolvimento'!A1"/><Relationship Id="rId18" Type="http://schemas.openxmlformats.org/officeDocument/2006/relationships/image" Target="../media/image5.png"/><Relationship Id="rId3" Type="http://schemas.openxmlformats.org/officeDocument/2006/relationships/hyperlink" Target="#Res&#237;duos!A1"/><Relationship Id="rId7" Type="http://schemas.openxmlformats.org/officeDocument/2006/relationships/hyperlink" Target="#'Gest&#227;o respons&#225;vel dos recursos'!A1"/><Relationship Id="rId12" Type="http://schemas.openxmlformats.org/officeDocument/2006/relationships/hyperlink" Target="#'Sa&#250;de, bem-estar e seguran&#231;a'!A1"/><Relationship Id="rId17" Type="http://schemas.openxmlformats.org/officeDocument/2006/relationships/hyperlink" Target="#In&#237;cio!A1"/><Relationship Id="rId2" Type="http://schemas.openxmlformats.org/officeDocument/2006/relationships/hyperlink" Target="#'Diversidade e inclus&#227;o'!A1"/><Relationship Id="rId16" Type="http://schemas.openxmlformats.org/officeDocument/2006/relationships/image" Target="../media/image4.png"/><Relationship Id="rId20" Type="http://schemas.openxmlformats.org/officeDocument/2006/relationships/image" Target="../media/image6.png"/><Relationship Id="rId1" Type="http://schemas.openxmlformats.org/officeDocument/2006/relationships/hyperlink" Target="#'Sobre este relat&#243;rio'!A1"/><Relationship Id="rId6" Type="http://schemas.openxmlformats.org/officeDocument/2006/relationships/hyperlink" Target="#'Desempenho econ&#244;mico-financeiro'!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hyperlink" Target="#'Remunera&#231;&#227;o e benef&#237;cios'!A1"/><Relationship Id="rId10" Type="http://schemas.openxmlformats.org/officeDocument/2006/relationships/hyperlink" Target="#'Ativos e desempenho'!A1"/><Relationship Id="rId19" Type="http://schemas.openxmlformats.org/officeDocument/2006/relationships/hyperlink" Target="#&#205;ndice!A1"/><Relationship Id="rId4" Type="http://schemas.openxmlformats.org/officeDocument/2006/relationships/hyperlink" Target="#'Rela&#231;&#245;es governamentais e advoc'!A1"/><Relationship Id="rId9" Type="http://schemas.openxmlformats.org/officeDocument/2006/relationships/hyperlink" Target="#'Inova&#231;&#245;es e novas oportunidades'!A1"/><Relationship Id="rId14" Type="http://schemas.openxmlformats.org/officeDocument/2006/relationships/hyperlink" Target="#'Gest&#227;o de pessoas'!A1"/></Relationships>
</file>

<file path=xl/drawings/_rels/drawing22.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Gest&#227;o de pessoas'!A1"/><Relationship Id="rId18" Type="http://schemas.openxmlformats.org/officeDocument/2006/relationships/hyperlink" Target="#&#205;ndice!A1"/><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image" Target="../media/image5.png"/><Relationship Id="rId2" Type="http://schemas.openxmlformats.org/officeDocument/2006/relationships/hyperlink" Target="#'Atra&#231;&#227;o, desenvolvimento'!A1"/><Relationship Id="rId16" Type="http://schemas.openxmlformats.org/officeDocument/2006/relationships/hyperlink" Target="#In&#237;cio!A1"/><Relationship Id="rId1" Type="http://schemas.openxmlformats.org/officeDocument/2006/relationships/hyperlink" Target="#'Sa&#250;de, bem-estar e seguran&#231;a'!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image" Target="../media/image4.png"/><Relationship Id="rId10" Type="http://schemas.openxmlformats.org/officeDocument/2006/relationships/hyperlink" Target="#'Inova&#231;&#245;es e novas oportunidades'!A1"/><Relationship Id="rId19" Type="http://schemas.openxmlformats.org/officeDocument/2006/relationships/image" Target="../media/image6.png"/><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hyperlink" Target="#'Remunera&#231;&#227;o e benef&#237;cios'!A1"/></Relationships>
</file>

<file path=xl/drawings/_rels/drawing23.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Atra&#231;&#227;o, desenvolvimento'!A1"/><Relationship Id="rId18" Type="http://schemas.openxmlformats.org/officeDocument/2006/relationships/hyperlink" Target="#&#205;ndice!A1"/><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hyperlink" Target="#'Sa&#250;de, bem-estar e seguran&#231;a'!A1"/><Relationship Id="rId17" Type="http://schemas.openxmlformats.org/officeDocument/2006/relationships/image" Target="../media/image5.png"/><Relationship Id="rId2" Type="http://schemas.openxmlformats.org/officeDocument/2006/relationships/hyperlink" Target="#'Diversidade e inclus&#227;o'!A1"/><Relationship Id="rId16" Type="http://schemas.openxmlformats.org/officeDocument/2006/relationships/hyperlink" Target="#In&#237;cio!A1"/><Relationship Id="rId1" Type="http://schemas.openxmlformats.org/officeDocument/2006/relationships/hyperlink" Target="#'Gest&#227;o de pessoas'!A1"/><Relationship Id="rId6" Type="http://schemas.openxmlformats.org/officeDocument/2006/relationships/hyperlink" Target="#'Desempenho econ&#244;mico-financeiro'!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image" Target="../media/image4.png"/><Relationship Id="rId10" Type="http://schemas.openxmlformats.org/officeDocument/2006/relationships/hyperlink" Target="#'Ativos e desempenho'!A1"/><Relationship Id="rId19" Type="http://schemas.openxmlformats.org/officeDocument/2006/relationships/image" Target="../media/image6.png"/><Relationship Id="rId4" Type="http://schemas.openxmlformats.org/officeDocument/2006/relationships/hyperlink" Target="#'Rela&#231;&#245;es governamentais e advoc'!A1"/><Relationship Id="rId9" Type="http://schemas.openxmlformats.org/officeDocument/2006/relationships/hyperlink" Target="#'Inova&#231;&#245;es e novas oportunidades'!A1"/><Relationship Id="rId14" Type="http://schemas.openxmlformats.org/officeDocument/2006/relationships/hyperlink" Target="#'Remunera&#231;&#227;o e benef&#237;cios'!A1"/></Relationships>
</file>

<file path=xl/drawings/_rels/drawing24.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Atra&#231;&#227;o, desenvolvimento'!A1"/><Relationship Id="rId18" Type="http://schemas.openxmlformats.org/officeDocument/2006/relationships/hyperlink" Target="#&#205;ndice!A1"/><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image" Target="../media/image5.png"/><Relationship Id="rId2" Type="http://schemas.openxmlformats.org/officeDocument/2006/relationships/hyperlink" Target="#'Sa&#250;de, bem-estar e seguran&#231;a'!A1"/><Relationship Id="rId16" Type="http://schemas.openxmlformats.org/officeDocument/2006/relationships/hyperlink" Target="#In&#237;cio!A1"/><Relationship Id="rId1" Type="http://schemas.openxmlformats.org/officeDocument/2006/relationships/hyperlink" Target="#'Remunera&#231;&#227;o e benef&#237;cios'!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image" Target="../media/image4.png"/><Relationship Id="rId10" Type="http://schemas.openxmlformats.org/officeDocument/2006/relationships/hyperlink" Target="#'Inova&#231;&#245;es e novas oportunidades'!A1"/><Relationship Id="rId19" Type="http://schemas.openxmlformats.org/officeDocument/2006/relationships/image" Target="../media/image6.png"/><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hyperlink" Target="#'Gest&#227;o de pessoas'!A1"/></Relationships>
</file>

<file path=xl/drawings/_rels/drawing25.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Atra&#231;&#227;o, desenvolvimento'!A1"/><Relationship Id="rId18" Type="http://schemas.openxmlformats.org/officeDocument/2006/relationships/hyperlink" Target="#&#205;ndice!A1"/><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hyperlink" Target="#'Sa&#250;de, bem-estar e seguran&#231;a'!A1"/><Relationship Id="rId17" Type="http://schemas.openxmlformats.org/officeDocument/2006/relationships/image" Target="../media/image5.png"/><Relationship Id="rId2" Type="http://schemas.openxmlformats.org/officeDocument/2006/relationships/hyperlink" Target="#'Gest&#227;o de pessoas'!A1"/><Relationship Id="rId16" Type="http://schemas.openxmlformats.org/officeDocument/2006/relationships/hyperlink" Target="#In&#237;cio!A1"/><Relationship Id="rId1" Type="http://schemas.openxmlformats.org/officeDocument/2006/relationships/hyperlink" Target="#'Impacto socioecon&#244;mico e desenv'!A1"/><Relationship Id="rId6" Type="http://schemas.openxmlformats.org/officeDocument/2006/relationships/hyperlink" Target="#'Desempenho econ&#244;mico-financeiro'!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image" Target="../media/image4.png"/><Relationship Id="rId10" Type="http://schemas.openxmlformats.org/officeDocument/2006/relationships/hyperlink" Target="#'Ativos e desempenho'!A1"/><Relationship Id="rId19" Type="http://schemas.openxmlformats.org/officeDocument/2006/relationships/image" Target="../media/image6.png"/><Relationship Id="rId4" Type="http://schemas.openxmlformats.org/officeDocument/2006/relationships/hyperlink" Target="#'Rela&#231;&#245;es governamentais e advoc'!A1"/><Relationship Id="rId9" Type="http://schemas.openxmlformats.org/officeDocument/2006/relationships/hyperlink" Target="#'Inova&#231;&#245;es e novas oportunidades'!A1"/><Relationship Id="rId14" Type="http://schemas.openxmlformats.org/officeDocument/2006/relationships/hyperlink" Target="#'Remunera&#231;&#227;o e benef&#237;cios'!A1"/></Relationships>
</file>

<file path=xl/drawings/_rels/drawing26.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Gest&#227;o de emerg&#234;ncia'!A1"/><Relationship Id="rId18" Type="http://schemas.openxmlformats.org/officeDocument/2006/relationships/image" Target="../media/image6.png"/><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hyperlink" Target="#&#205;ndice!A1"/><Relationship Id="rId2" Type="http://schemas.openxmlformats.org/officeDocument/2006/relationships/hyperlink" Target="#'Remunera&#231;&#227;o e benef&#237;cios'!A1"/><Relationship Id="rId16" Type="http://schemas.openxmlformats.org/officeDocument/2006/relationships/image" Target="../media/image5.png"/><Relationship Id="rId1" Type="http://schemas.openxmlformats.org/officeDocument/2006/relationships/hyperlink" Target="#'Gest&#227;o da cadeia de suprimentos'!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hyperlink" Target="#In&#237;cio!A1"/><Relationship Id="rId10" Type="http://schemas.openxmlformats.org/officeDocument/2006/relationships/hyperlink" Target="#'Inova&#231;&#245;es e novas oportunidades'!A1"/><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image" Target="../media/image4.png"/></Relationships>
</file>

<file path=xl/drawings/_rels/drawing27.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image" Target="../media/image4.png"/><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hyperlink" Target="#'Gest&#227;o da cadeia de suprimentos'!A1"/><Relationship Id="rId17" Type="http://schemas.openxmlformats.org/officeDocument/2006/relationships/image" Target="../media/image6.png"/><Relationship Id="rId2" Type="http://schemas.openxmlformats.org/officeDocument/2006/relationships/hyperlink" Target="#'Impacto socioecon&#244;mico e desenv'!A1"/><Relationship Id="rId16" Type="http://schemas.openxmlformats.org/officeDocument/2006/relationships/hyperlink" Target="#&#205;ndice!A1"/><Relationship Id="rId1" Type="http://schemas.openxmlformats.org/officeDocument/2006/relationships/hyperlink" Target="#'Gest&#227;o de emerg&#234;ncia'!A1"/><Relationship Id="rId6" Type="http://schemas.openxmlformats.org/officeDocument/2006/relationships/hyperlink" Target="#'Desempenho econ&#244;mico-financeiro'!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image" Target="../media/image5.png"/><Relationship Id="rId10" Type="http://schemas.openxmlformats.org/officeDocument/2006/relationships/hyperlink" Target="#'Ativos e desempenho'!A1"/><Relationship Id="rId4" Type="http://schemas.openxmlformats.org/officeDocument/2006/relationships/hyperlink" Target="#'Rela&#231;&#245;es governamentais e advoc'!A1"/><Relationship Id="rId9" Type="http://schemas.openxmlformats.org/officeDocument/2006/relationships/hyperlink" Target="#'Inova&#231;&#245;es e novas oportunidades'!A1"/><Relationship Id="rId14" Type="http://schemas.openxmlformats.org/officeDocument/2006/relationships/hyperlink" Target="#In&#237;cio!A1"/></Relationships>
</file>

<file path=xl/drawings/_rels/drawing28.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image" Target="../media/image4.png"/><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hyperlink" Target="#'Gest&#227;o de emerg&#234;ncia'!A1"/><Relationship Id="rId17" Type="http://schemas.openxmlformats.org/officeDocument/2006/relationships/image" Target="../media/image6.png"/><Relationship Id="rId2" Type="http://schemas.openxmlformats.org/officeDocument/2006/relationships/hyperlink" Target="#'Gest&#227;o da cadeia de suprimentos'!A1"/><Relationship Id="rId16" Type="http://schemas.openxmlformats.org/officeDocument/2006/relationships/hyperlink" Target="#&#205;ndice!A1"/><Relationship Id="rId1" Type="http://schemas.openxmlformats.org/officeDocument/2006/relationships/hyperlink" Target="#'Inova&#231;&#245;es e novas oportunidades'!A1"/><Relationship Id="rId6" Type="http://schemas.openxmlformats.org/officeDocument/2006/relationships/hyperlink" Target="#'Desempenho econ&#244;mico-financeiro'!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image" Target="../media/image5.png"/><Relationship Id="rId10" Type="http://schemas.openxmlformats.org/officeDocument/2006/relationships/hyperlink" Target="#'Ativos e desempenho'!A1"/><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hyperlink" Target="#In&#237;cio!A1"/></Relationships>
</file>

<file path=xl/drawings/_rels/drawing29.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In&#237;cio!A1"/><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image" Target="../media/image4.png"/><Relationship Id="rId2" Type="http://schemas.openxmlformats.org/officeDocument/2006/relationships/hyperlink" Target="#'Gest&#227;o de emerg&#234;ncia'!A1"/><Relationship Id="rId16" Type="http://schemas.openxmlformats.org/officeDocument/2006/relationships/image" Target="../media/image6.png"/><Relationship Id="rId1" Type="http://schemas.openxmlformats.org/officeDocument/2006/relationships/hyperlink" Target="#'Ativos e desempenho'!A1"/><Relationship Id="rId6" Type="http://schemas.openxmlformats.org/officeDocument/2006/relationships/hyperlink" Target="#'Desempenho econ&#244;mico-financeiro'!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hyperlink" Target="#&#205;ndice!A1"/><Relationship Id="rId10" Type="http://schemas.openxmlformats.org/officeDocument/2006/relationships/hyperlink" Target="#'Inova&#231;&#245;es e novas oportunidades'!A1"/><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237;cio!A1"/><Relationship Id="rId2" Type="http://schemas.openxmlformats.org/officeDocument/2006/relationships/hyperlink" Target="#'Sobre este relat&#243;rio'!A1"/><Relationship Id="rId1" Type="http://schemas.openxmlformats.org/officeDocument/2006/relationships/image" Target="../media/image4.png"/><Relationship Id="rId6" Type="http://schemas.openxmlformats.org/officeDocument/2006/relationships/image" Target="../media/image6.png"/><Relationship Id="rId5" Type="http://schemas.openxmlformats.org/officeDocument/2006/relationships/hyperlink" Target="#&#205;ndice!A1"/><Relationship Id="rId4" Type="http://schemas.openxmlformats.org/officeDocument/2006/relationships/image" Target="../media/image5.png"/></Relationships>
</file>

<file path=xl/drawings/_rels/drawing30.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In&#237;cio!A1"/><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image" Target="../media/image4.png"/><Relationship Id="rId2" Type="http://schemas.openxmlformats.org/officeDocument/2006/relationships/hyperlink" Target="#'Inova&#231;&#245;es e novas oportunidades'!A1"/><Relationship Id="rId16" Type="http://schemas.openxmlformats.org/officeDocument/2006/relationships/image" Target="../media/image6.png"/><Relationship Id="rId1" Type="http://schemas.openxmlformats.org/officeDocument/2006/relationships/hyperlink" Target="#'Contribui&#231;&#245;es socioambientais'!A1"/><Relationship Id="rId6" Type="http://schemas.openxmlformats.org/officeDocument/2006/relationships/hyperlink" Target="#'Desempenho econ&#244;mico-financeiro'!A1"/><Relationship Id="rId11" Type="http://schemas.openxmlformats.org/officeDocument/2006/relationships/hyperlink" Target="#'Gest&#227;o de emerg&#234;ncia'!A1"/><Relationship Id="rId5" Type="http://schemas.openxmlformats.org/officeDocument/2006/relationships/hyperlink" Target="#'Estrutura corporativa'!A1"/><Relationship Id="rId15" Type="http://schemas.openxmlformats.org/officeDocument/2006/relationships/hyperlink" Target="#&#205;ndice!A1"/><Relationship Id="rId10" Type="http://schemas.openxmlformats.org/officeDocument/2006/relationships/hyperlink" Target="#'Ativos e desempenho'!A1"/><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image" Target="../media/image5.png"/></Relationships>
</file>

<file path=xl/drawings/_rels/drawing31.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In&#237;cio!A1"/><Relationship Id="rId3" Type="http://schemas.openxmlformats.org/officeDocument/2006/relationships/hyperlink" Target="#'Sobre este relat&#243;rio'!A1"/><Relationship Id="rId7" Type="http://schemas.openxmlformats.org/officeDocument/2006/relationships/hyperlink" Target="#'Gest&#227;o respons&#225;vel dos recursos'!A1"/><Relationship Id="rId12" Type="http://schemas.openxmlformats.org/officeDocument/2006/relationships/image" Target="../media/image4.png"/><Relationship Id="rId2" Type="http://schemas.openxmlformats.org/officeDocument/2006/relationships/hyperlink" Target="#'Ativos e desempenho'!A1"/><Relationship Id="rId16" Type="http://schemas.openxmlformats.org/officeDocument/2006/relationships/image" Target="../media/image6.png"/><Relationship Id="rId1" Type="http://schemas.openxmlformats.org/officeDocument/2006/relationships/hyperlink" Target="#'Impostos e participa&#231;&#245;es do gov'!A1"/><Relationship Id="rId6" Type="http://schemas.openxmlformats.org/officeDocument/2006/relationships/hyperlink" Target="#'Desempenho econ&#244;mico-financeiro'!A1"/><Relationship Id="rId11" Type="http://schemas.openxmlformats.org/officeDocument/2006/relationships/hyperlink" Target="#'Contribui&#231;&#245;es socioambientais'!A1"/><Relationship Id="rId5" Type="http://schemas.openxmlformats.org/officeDocument/2006/relationships/hyperlink" Target="#'Estrutura corporativa'!A1"/><Relationship Id="rId15" Type="http://schemas.openxmlformats.org/officeDocument/2006/relationships/hyperlink" Target="#&#205;ndice!A1"/><Relationship Id="rId10" Type="http://schemas.openxmlformats.org/officeDocument/2006/relationships/hyperlink" Target="#'Inova&#231;&#245;es e novas oportunidades'!A1"/><Relationship Id="rId4" Type="http://schemas.openxmlformats.org/officeDocument/2006/relationships/hyperlink" Target="#'Rela&#231;&#245;es governamentais e advoc'!A1"/><Relationship Id="rId9" Type="http://schemas.openxmlformats.org/officeDocument/2006/relationships/hyperlink" Target="#'Impacto socioecon&#244;mico e desenv'!A1"/><Relationship Id="rId14" Type="http://schemas.openxmlformats.org/officeDocument/2006/relationships/image" Target="../media/image5.png"/></Relationships>
</file>

<file path=xl/drawings/_rels/drawing32.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In&#237;cio!A1"/><Relationship Id="rId3" Type="http://schemas.openxmlformats.org/officeDocument/2006/relationships/hyperlink" Target="#'Rela&#231;&#245;es governamentais e advoc'!A1"/><Relationship Id="rId7" Type="http://schemas.openxmlformats.org/officeDocument/2006/relationships/hyperlink" Target="#'Diversidade e inclus&#227;o'!A1"/><Relationship Id="rId12" Type="http://schemas.openxmlformats.org/officeDocument/2006/relationships/image" Target="../media/image4.png"/><Relationship Id="rId2" Type="http://schemas.openxmlformats.org/officeDocument/2006/relationships/hyperlink" Target="#'Sobre este relat&#243;rio'!A1"/><Relationship Id="rId16" Type="http://schemas.openxmlformats.org/officeDocument/2006/relationships/image" Target="../media/image6.png"/><Relationship Id="rId1" Type="http://schemas.openxmlformats.org/officeDocument/2006/relationships/hyperlink" Target="#'Contribui&#231;&#245;es socioambientais'!A1"/><Relationship Id="rId6" Type="http://schemas.openxmlformats.org/officeDocument/2006/relationships/hyperlink" Target="#'Gest&#227;o respons&#225;vel dos recursos'!A1"/><Relationship Id="rId11" Type="http://schemas.openxmlformats.org/officeDocument/2006/relationships/hyperlink" Target="#'Impostos e participa&#231;&#245;es do gov'!A1"/><Relationship Id="rId5" Type="http://schemas.openxmlformats.org/officeDocument/2006/relationships/hyperlink" Target="#'Desempenho econ&#244;mico-financeiro'!A1"/><Relationship Id="rId15" Type="http://schemas.openxmlformats.org/officeDocument/2006/relationships/hyperlink" Target="#&#205;ndice!A1"/><Relationship Id="rId10" Type="http://schemas.openxmlformats.org/officeDocument/2006/relationships/hyperlink" Target="#'Ativos e desempenho'!A1"/><Relationship Id="rId4" Type="http://schemas.openxmlformats.org/officeDocument/2006/relationships/hyperlink" Target="#'Estrutura corporativa'!A1"/><Relationship Id="rId9" Type="http://schemas.openxmlformats.org/officeDocument/2006/relationships/hyperlink" Target="#'Inova&#231;&#245;es e novas oportunidades'!A1"/><Relationship Id="rId1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image" Target="../media/image4.png"/><Relationship Id="rId3" Type="http://schemas.openxmlformats.org/officeDocument/2006/relationships/hyperlink" Target="#&#205;ndice!A1"/><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2" Type="http://schemas.openxmlformats.org/officeDocument/2006/relationships/hyperlink" Target="#'Dupla materialidade'!A1"/><Relationship Id="rId16" Type="http://schemas.openxmlformats.org/officeDocument/2006/relationships/image" Target="../media/image6.png"/><Relationship Id="rId1" Type="http://schemas.openxmlformats.org/officeDocument/2006/relationships/hyperlink" Target="#'Sobre este relat&#243;rio'!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image" Target="../media/image5.png"/><Relationship Id="rId10" Type="http://schemas.openxmlformats.org/officeDocument/2006/relationships/hyperlink" Target="#'Inova&#231;&#245;es e novas oportunidades'!A1"/><Relationship Id="rId4" Type="http://schemas.openxmlformats.org/officeDocument/2006/relationships/hyperlink" Target="#Perfil!A1"/><Relationship Id="rId9" Type="http://schemas.openxmlformats.org/officeDocument/2006/relationships/hyperlink" Target="#'Impacto socioecon&#244;mico e desenv'!A1"/><Relationship Id="rId14" Type="http://schemas.openxmlformats.org/officeDocument/2006/relationships/hyperlink" Target="#In&#237;cio!A1"/></Relationships>
</file>

<file path=xl/drawings/_rels/drawing5.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In&#237;cio!A1"/><Relationship Id="rId3" Type="http://schemas.openxmlformats.org/officeDocument/2006/relationships/hyperlink" Target="#'Dupla materialidade'!A1"/><Relationship Id="rId7" Type="http://schemas.openxmlformats.org/officeDocument/2006/relationships/hyperlink" Target="#'Diversidade e inclus&#227;o'!A1"/><Relationship Id="rId12" Type="http://schemas.openxmlformats.org/officeDocument/2006/relationships/image" Target="../media/image4.png"/><Relationship Id="rId2" Type="http://schemas.openxmlformats.org/officeDocument/2006/relationships/hyperlink" Target="#'Sobre este relat&#243;rio'!A1"/><Relationship Id="rId16" Type="http://schemas.openxmlformats.org/officeDocument/2006/relationships/image" Target="../media/image6.png"/><Relationship Id="rId1" Type="http://schemas.openxmlformats.org/officeDocument/2006/relationships/hyperlink" Target="#Perfil!A1"/><Relationship Id="rId6" Type="http://schemas.openxmlformats.org/officeDocument/2006/relationships/hyperlink" Target="#'Gest&#227;o respons&#225;vel dos recursos'!A1"/><Relationship Id="rId11" Type="http://schemas.openxmlformats.org/officeDocument/2006/relationships/hyperlink" Target="#'Contribui&#231;&#245;es socioambientais'!A1"/><Relationship Id="rId5" Type="http://schemas.openxmlformats.org/officeDocument/2006/relationships/hyperlink" Target="#'Desempenho econ&#244;mico-financeiro'!A1"/><Relationship Id="rId15" Type="http://schemas.openxmlformats.org/officeDocument/2006/relationships/hyperlink" Target="#&#205;ndice!A1"/><Relationship Id="rId10" Type="http://schemas.openxmlformats.org/officeDocument/2006/relationships/hyperlink" Target="#'Ativos e desempenho'!A1"/><Relationship Id="rId4" Type="http://schemas.openxmlformats.org/officeDocument/2006/relationships/hyperlink" Target="#'Estrutura corporativa'!A1"/><Relationship Id="rId9" Type="http://schemas.openxmlformats.org/officeDocument/2006/relationships/hyperlink" Target="#'Inova&#231;&#245;es e novas oportunidades'!A1"/><Relationship Id="rId14"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hyperlink" Target="#'Diversidade e inclus&#227;o'!A1"/><Relationship Id="rId13" Type="http://schemas.openxmlformats.org/officeDocument/2006/relationships/hyperlink" Target="#'Rela&#231;&#245;es governamentais e advoc'!A1"/><Relationship Id="rId18" Type="http://schemas.openxmlformats.org/officeDocument/2006/relationships/image" Target="../media/image6.png"/><Relationship Id="rId3" Type="http://schemas.openxmlformats.org/officeDocument/2006/relationships/hyperlink" Target="#'Dupla materialidade'!A1"/><Relationship Id="rId7" Type="http://schemas.openxmlformats.org/officeDocument/2006/relationships/hyperlink" Target="#'Gest&#227;o respons&#225;vel dos recursos'!A1"/><Relationship Id="rId12" Type="http://schemas.openxmlformats.org/officeDocument/2006/relationships/hyperlink" Target="#'Contribui&#231;&#245;es socioambientais'!A1"/><Relationship Id="rId17" Type="http://schemas.openxmlformats.org/officeDocument/2006/relationships/hyperlink" Target="#&#205;ndice!A1"/><Relationship Id="rId2" Type="http://schemas.openxmlformats.org/officeDocument/2006/relationships/hyperlink" Target="#'Planejamento estrat&#233;gico'!A1"/><Relationship Id="rId16" Type="http://schemas.openxmlformats.org/officeDocument/2006/relationships/image" Target="../media/image5.png"/><Relationship Id="rId1" Type="http://schemas.openxmlformats.org/officeDocument/2006/relationships/hyperlink" Target="#'Sobre este relat&#243;rio'!A1"/><Relationship Id="rId6" Type="http://schemas.openxmlformats.org/officeDocument/2006/relationships/hyperlink" Target="#'Desempenho econ&#244;mico-financeiro'!A1"/><Relationship Id="rId11" Type="http://schemas.openxmlformats.org/officeDocument/2006/relationships/hyperlink" Target="#'Ativos e desempenho'!A1"/><Relationship Id="rId5" Type="http://schemas.openxmlformats.org/officeDocument/2006/relationships/hyperlink" Target="#'Estrutura corporativa'!A1"/><Relationship Id="rId15" Type="http://schemas.openxmlformats.org/officeDocument/2006/relationships/hyperlink" Target="#In&#237;cio!A1"/><Relationship Id="rId10" Type="http://schemas.openxmlformats.org/officeDocument/2006/relationships/hyperlink" Target="#'Inova&#231;&#245;es e novas oportunidades'!A1"/><Relationship Id="rId4" Type="http://schemas.openxmlformats.org/officeDocument/2006/relationships/hyperlink" Target="#Perfil!A1"/><Relationship Id="rId9" Type="http://schemas.openxmlformats.org/officeDocument/2006/relationships/hyperlink" Target="#'Impacto socioecon&#244;mico e desenv'!A1"/><Relationship Id="rId1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image" Target="../media/image4.png"/><Relationship Id="rId3" Type="http://schemas.openxmlformats.org/officeDocument/2006/relationships/hyperlink" Target="#'Sobre este relat&#243;rio'!A1"/><Relationship Id="rId7" Type="http://schemas.openxmlformats.org/officeDocument/2006/relationships/hyperlink" Target="#'Diversidade e inclus&#227;o'!A1"/><Relationship Id="rId12" Type="http://schemas.openxmlformats.org/officeDocument/2006/relationships/hyperlink" Target="#'Planejamento estrat&#233;gico'!A1"/><Relationship Id="rId17" Type="http://schemas.openxmlformats.org/officeDocument/2006/relationships/image" Target="../media/image6.png"/><Relationship Id="rId2" Type="http://schemas.openxmlformats.org/officeDocument/2006/relationships/hyperlink" Target="#Perfil!A1"/><Relationship Id="rId16" Type="http://schemas.openxmlformats.org/officeDocument/2006/relationships/hyperlink" Target="#&#205;ndice!A1"/><Relationship Id="rId1" Type="http://schemas.openxmlformats.org/officeDocument/2006/relationships/hyperlink" Target="#'Rela&#231;&#245;es governamentais e advoc'!A1"/><Relationship Id="rId6" Type="http://schemas.openxmlformats.org/officeDocument/2006/relationships/hyperlink" Target="#'Gest&#227;o respons&#225;vel dos recursos'!A1"/><Relationship Id="rId11" Type="http://schemas.openxmlformats.org/officeDocument/2006/relationships/hyperlink" Target="#'Contribui&#231;&#245;es socioambientais'!A1"/><Relationship Id="rId5" Type="http://schemas.openxmlformats.org/officeDocument/2006/relationships/hyperlink" Target="#'Desempenho econ&#244;mico-financeiro'!A1"/><Relationship Id="rId15" Type="http://schemas.openxmlformats.org/officeDocument/2006/relationships/image" Target="../media/image5.png"/><Relationship Id="rId10" Type="http://schemas.openxmlformats.org/officeDocument/2006/relationships/hyperlink" Target="#'Ativos e desempenho'!A1"/><Relationship Id="rId4" Type="http://schemas.openxmlformats.org/officeDocument/2006/relationships/hyperlink" Target="#'Estrutura corporativa'!A1"/><Relationship Id="rId9" Type="http://schemas.openxmlformats.org/officeDocument/2006/relationships/hyperlink" Target="#'Inova&#231;&#245;es e novas oportunidades'!A1"/><Relationship Id="rId14" Type="http://schemas.openxmlformats.org/officeDocument/2006/relationships/hyperlink" Target="#In&#237;cio!A1"/></Relationships>
</file>

<file path=xl/drawings/_rels/drawing8.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image" Target="../media/image4.png"/><Relationship Id="rId3" Type="http://schemas.openxmlformats.org/officeDocument/2006/relationships/hyperlink" Target="#'Sobre este relat&#243;rio'!A1"/><Relationship Id="rId7" Type="http://schemas.openxmlformats.org/officeDocument/2006/relationships/hyperlink" Target="#'Diversidade e inclus&#227;o'!A1"/><Relationship Id="rId12" Type="http://schemas.openxmlformats.org/officeDocument/2006/relationships/hyperlink" Target="#'Rela&#231;&#245;es governamentais e advoc'!A1"/><Relationship Id="rId17" Type="http://schemas.openxmlformats.org/officeDocument/2006/relationships/image" Target="../media/image6.png"/><Relationship Id="rId2" Type="http://schemas.openxmlformats.org/officeDocument/2006/relationships/hyperlink" Target="#'Planejamento estrat&#233;gico'!A1"/><Relationship Id="rId16" Type="http://schemas.openxmlformats.org/officeDocument/2006/relationships/hyperlink" Target="#&#205;ndice!A1"/><Relationship Id="rId1" Type="http://schemas.openxmlformats.org/officeDocument/2006/relationships/hyperlink" Target="#'Estrutura corporativa'!A1"/><Relationship Id="rId6" Type="http://schemas.openxmlformats.org/officeDocument/2006/relationships/hyperlink" Target="#'Gest&#227;o respons&#225;vel dos recursos'!A1"/><Relationship Id="rId11" Type="http://schemas.openxmlformats.org/officeDocument/2006/relationships/hyperlink" Target="#'Contribui&#231;&#245;es socioambientais'!A1"/><Relationship Id="rId5" Type="http://schemas.openxmlformats.org/officeDocument/2006/relationships/hyperlink" Target="#'Desempenho econ&#244;mico-financeiro'!A1"/><Relationship Id="rId15" Type="http://schemas.openxmlformats.org/officeDocument/2006/relationships/image" Target="../media/image5.png"/><Relationship Id="rId10" Type="http://schemas.openxmlformats.org/officeDocument/2006/relationships/hyperlink" Target="#'Ativos e desempenho'!A1"/><Relationship Id="rId4" Type="http://schemas.openxmlformats.org/officeDocument/2006/relationships/hyperlink" Target="#Perfil!A1"/><Relationship Id="rId9" Type="http://schemas.openxmlformats.org/officeDocument/2006/relationships/hyperlink" Target="#'Inova&#231;&#245;es e novas oportunidades'!A1"/><Relationship Id="rId14" Type="http://schemas.openxmlformats.org/officeDocument/2006/relationships/hyperlink" Target="#In&#237;cio!A1"/></Relationships>
</file>

<file path=xl/drawings/_rels/drawing9.xml.rels><?xml version="1.0" encoding="UTF-8" standalone="yes"?>
<Relationships xmlns="http://schemas.openxmlformats.org/package/2006/relationships"><Relationship Id="rId8" Type="http://schemas.openxmlformats.org/officeDocument/2006/relationships/hyperlink" Target="#'Impacto socioecon&#244;mico e desenv'!A1"/><Relationship Id="rId13" Type="http://schemas.openxmlformats.org/officeDocument/2006/relationships/hyperlink" Target="#'Pol&#237;ticas e processos de remune'!A1"/><Relationship Id="rId18" Type="http://schemas.openxmlformats.org/officeDocument/2006/relationships/image" Target="../media/image6.png"/><Relationship Id="rId3" Type="http://schemas.openxmlformats.org/officeDocument/2006/relationships/hyperlink" Target="#'Rela&#231;&#245;es governamentais e advoc'!A1"/><Relationship Id="rId7" Type="http://schemas.openxmlformats.org/officeDocument/2006/relationships/hyperlink" Target="#'Diversidade e inclus&#227;o'!A1"/><Relationship Id="rId12" Type="http://schemas.openxmlformats.org/officeDocument/2006/relationships/hyperlink" Target="#'Regulamenta&#231;&#245;es, gest&#227;o de risc'!A1"/><Relationship Id="rId17" Type="http://schemas.openxmlformats.org/officeDocument/2006/relationships/hyperlink" Target="#&#205;ndice!A1"/><Relationship Id="rId2" Type="http://schemas.openxmlformats.org/officeDocument/2006/relationships/hyperlink" Target="#'&#201;tica, integridade e compliance'!A1"/><Relationship Id="rId16" Type="http://schemas.openxmlformats.org/officeDocument/2006/relationships/image" Target="../media/image5.png"/><Relationship Id="rId1" Type="http://schemas.openxmlformats.org/officeDocument/2006/relationships/hyperlink" Target="#'Sobre este relat&#243;rio'!A1"/><Relationship Id="rId6" Type="http://schemas.openxmlformats.org/officeDocument/2006/relationships/hyperlink" Target="#'Gest&#227;o respons&#225;vel dos recursos'!A1"/><Relationship Id="rId11" Type="http://schemas.openxmlformats.org/officeDocument/2006/relationships/hyperlink" Target="#'Contribui&#231;&#245;es socioambientais'!A1"/><Relationship Id="rId5" Type="http://schemas.openxmlformats.org/officeDocument/2006/relationships/hyperlink" Target="#'Desempenho econ&#244;mico-financeiro'!A1"/><Relationship Id="rId15" Type="http://schemas.openxmlformats.org/officeDocument/2006/relationships/hyperlink" Target="#In&#237;cio!A1"/><Relationship Id="rId10" Type="http://schemas.openxmlformats.org/officeDocument/2006/relationships/hyperlink" Target="#'Ativos e desempenho'!A1"/><Relationship Id="rId4" Type="http://schemas.openxmlformats.org/officeDocument/2006/relationships/hyperlink" Target="#'Estrutura corporativa'!A1"/><Relationship Id="rId9" Type="http://schemas.openxmlformats.org/officeDocument/2006/relationships/hyperlink" Target="#'Inova&#231;&#245;es e novas oportunidades'!A1"/><Relationship Id="rId1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11</xdr:col>
      <xdr:colOff>552448</xdr:colOff>
      <xdr:row>21</xdr:row>
      <xdr:rowOff>72635</xdr:rowOff>
    </xdr:to>
    <xdr:pic>
      <xdr:nvPicPr>
        <xdr:cNvPr id="4" name="Imagem 3">
          <a:extLst>
            <a:ext uri="{FF2B5EF4-FFF2-40B4-BE49-F238E27FC236}">
              <a16:creationId xmlns:a16="http://schemas.microsoft.com/office/drawing/2014/main" id="{5BF15D9F-AD81-73BA-7BE0-F14148E49834}"/>
            </a:ext>
          </a:extLst>
        </xdr:cNvPr>
        <xdr:cNvPicPr>
          <a:picLocks noChangeAspect="1"/>
        </xdr:cNvPicPr>
      </xdr:nvPicPr>
      <xdr:blipFill>
        <a:blip xmlns:r="http://schemas.openxmlformats.org/officeDocument/2006/relationships" r:embed="rId1"/>
        <a:stretch>
          <a:fillRect/>
        </a:stretch>
      </xdr:blipFill>
      <xdr:spPr>
        <a:xfrm>
          <a:off x="0" y="0"/>
          <a:ext cx="7258048" cy="4073135"/>
        </a:xfrm>
        <a:prstGeom prst="rect">
          <a:avLst/>
        </a:prstGeom>
      </xdr:spPr>
    </xdr:pic>
    <xdr:clientData/>
  </xdr:twoCellAnchor>
  <xdr:twoCellAnchor editAs="absolute">
    <xdr:from>
      <xdr:col>1</xdr:col>
      <xdr:colOff>433663</xdr:colOff>
      <xdr:row>11</xdr:row>
      <xdr:rowOff>72628</xdr:rowOff>
    </xdr:from>
    <xdr:to>
      <xdr:col>3</xdr:col>
      <xdr:colOff>323851</xdr:colOff>
      <xdr:row>15</xdr:row>
      <xdr:rowOff>32775</xdr:rowOff>
    </xdr:to>
    <xdr:grpSp>
      <xdr:nvGrpSpPr>
        <xdr:cNvPr id="12" name="Agrupar 11">
          <a:hlinkClick xmlns:r="http://schemas.openxmlformats.org/officeDocument/2006/relationships" r:id="rId2"/>
          <a:extLst>
            <a:ext uri="{FF2B5EF4-FFF2-40B4-BE49-F238E27FC236}">
              <a16:creationId xmlns:a16="http://schemas.microsoft.com/office/drawing/2014/main" id="{11D2C3A1-10A5-9684-5735-CBEB23FB0CD4}"/>
            </a:ext>
          </a:extLst>
        </xdr:cNvPr>
        <xdr:cNvGrpSpPr/>
      </xdr:nvGrpSpPr>
      <xdr:grpSpPr>
        <a:xfrm>
          <a:off x="1043263" y="2168128"/>
          <a:ext cx="1109388" cy="722147"/>
          <a:chOff x="1293272" y="2139553"/>
          <a:chExt cx="1111242" cy="722147"/>
        </a:xfrm>
      </xdr:grpSpPr>
      <xdr:sp macro="" textlink="">
        <xdr:nvSpPr>
          <xdr:cNvPr id="6" name="Retângulo 5">
            <a:extLst>
              <a:ext uri="{FF2B5EF4-FFF2-40B4-BE49-F238E27FC236}">
                <a16:creationId xmlns:a16="http://schemas.microsoft.com/office/drawing/2014/main" id="{48464FEB-90C6-C6A5-562D-E91D137B2543}"/>
              </a:ext>
            </a:extLst>
          </xdr:cNvPr>
          <xdr:cNvSpPr/>
        </xdr:nvSpPr>
        <xdr:spPr>
          <a:xfrm>
            <a:off x="1293272" y="2476500"/>
            <a:ext cx="1111242" cy="385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Foreword</a:t>
            </a:r>
          </a:p>
        </xdr:txBody>
      </xdr:sp>
      <xdr:pic>
        <xdr:nvPicPr>
          <xdr:cNvPr id="7" name="Imagem 6">
            <a:extLst>
              <a:ext uri="{FF2B5EF4-FFF2-40B4-BE49-F238E27FC236}">
                <a16:creationId xmlns:a16="http://schemas.microsoft.com/office/drawing/2014/main" id="{EC47AF61-B726-FCA7-FBD9-92A4BF0B02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5636" y="2139553"/>
            <a:ext cx="386513" cy="385200"/>
          </a:xfrm>
          <a:prstGeom prst="rect">
            <a:avLst/>
          </a:prstGeom>
        </xdr:spPr>
      </xdr:pic>
    </xdr:grpSp>
    <xdr:clientData/>
  </xdr:twoCellAnchor>
  <xdr:twoCellAnchor editAs="absolute">
    <xdr:from>
      <xdr:col>3</xdr:col>
      <xdr:colOff>243165</xdr:colOff>
      <xdr:row>11</xdr:row>
      <xdr:rowOff>72628</xdr:rowOff>
    </xdr:from>
    <xdr:to>
      <xdr:col>4</xdr:col>
      <xdr:colOff>419098</xdr:colOff>
      <xdr:row>15</xdr:row>
      <xdr:rowOff>35156</xdr:rowOff>
    </xdr:to>
    <xdr:grpSp>
      <xdr:nvGrpSpPr>
        <xdr:cNvPr id="11" name="Agrupar 10">
          <a:hlinkClick xmlns:r="http://schemas.openxmlformats.org/officeDocument/2006/relationships" r:id="rId4"/>
          <a:extLst>
            <a:ext uri="{FF2B5EF4-FFF2-40B4-BE49-F238E27FC236}">
              <a16:creationId xmlns:a16="http://schemas.microsoft.com/office/drawing/2014/main" id="{08F14A5D-AF6C-627C-7CF8-6D9D91CC86FC}"/>
            </a:ext>
          </a:extLst>
        </xdr:cNvPr>
        <xdr:cNvGrpSpPr/>
      </xdr:nvGrpSpPr>
      <xdr:grpSpPr>
        <a:xfrm>
          <a:off x="2071965" y="2168128"/>
          <a:ext cx="785533" cy="724528"/>
          <a:chOff x="2256883" y="2139553"/>
          <a:chExt cx="786847" cy="724528"/>
        </a:xfrm>
      </xdr:grpSpPr>
      <xdr:sp macro="" textlink="">
        <xdr:nvSpPr>
          <xdr:cNvPr id="9" name="Retângulo 8">
            <a:extLst>
              <a:ext uri="{FF2B5EF4-FFF2-40B4-BE49-F238E27FC236}">
                <a16:creationId xmlns:a16="http://schemas.microsoft.com/office/drawing/2014/main" id="{AC947A2E-4C77-80CE-509F-8C302DAFDCA3}"/>
              </a:ext>
            </a:extLst>
          </xdr:cNvPr>
          <xdr:cNvSpPr/>
        </xdr:nvSpPr>
        <xdr:spPr>
          <a:xfrm>
            <a:off x="2256883" y="2478881"/>
            <a:ext cx="786847" cy="3852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0" u="none">
                <a:solidFill>
                  <a:srgbClr val="695E4A"/>
                </a:solidFill>
                <a:latin typeface="Calibre regular"/>
              </a:rPr>
              <a:t>Index</a:t>
            </a:r>
          </a:p>
        </xdr:txBody>
      </xdr:sp>
      <xdr:pic>
        <xdr:nvPicPr>
          <xdr:cNvPr id="10" name="Imagem 9">
            <a:extLst>
              <a:ext uri="{FF2B5EF4-FFF2-40B4-BE49-F238E27FC236}">
                <a16:creationId xmlns:a16="http://schemas.microsoft.com/office/drawing/2014/main" id="{30C466F9-6EFD-839A-42CE-7EF9611A12B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458363" y="2139553"/>
            <a:ext cx="385200" cy="385200"/>
          </a:xfrm>
          <a:prstGeom prst="rect">
            <a:avLst/>
          </a:prstGeom>
        </xdr:spPr>
      </xdr:pic>
    </xdr:grpSp>
    <xdr:clientData/>
  </xdr:twoCellAnchor>
  <xdr:twoCellAnchor editAs="absolute">
    <xdr:from>
      <xdr:col>4</xdr:col>
      <xdr:colOff>435695</xdr:colOff>
      <xdr:row>12</xdr:row>
      <xdr:rowOff>28575</xdr:rowOff>
    </xdr:from>
    <xdr:to>
      <xdr:col>5</xdr:col>
      <xdr:colOff>242242</xdr:colOff>
      <xdr:row>14</xdr:row>
      <xdr:rowOff>33057</xdr:rowOff>
    </xdr:to>
    <xdr:grpSp>
      <xdr:nvGrpSpPr>
        <xdr:cNvPr id="13" name="Agrupar 12">
          <a:hlinkClick xmlns:r="http://schemas.openxmlformats.org/officeDocument/2006/relationships" r:id="rId2"/>
          <a:extLst>
            <a:ext uri="{FF2B5EF4-FFF2-40B4-BE49-F238E27FC236}">
              <a16:creationId xmlns:a16="http://schemas.microsoft.com/office/drawing/2014/main" id="{F494A31C-F60B-428B-8077-04A94A259DE8}"/>
            </a:ext>
          </a:extLst>
        </xdr:cNvPr>
        <xdr:cNvGrpSpPr/>
      </xdr:nvGrpSpPr>
      <xdr:grpSpPr>
        <a:xfrm>
          <a:off x="2874095" y="2314575"/>
          <a:ext cx="416147" cy="385482"/>
          <a:chOff x="11922668" y="186018"/>
          <a:chExt cx="590053" cy="545456"/>
        </a:xfrm>
      </xdr:grpSpPr>
      <xdr:sp macro="" textlink="">
        <xdr:nvSpPr>
          <xdr:cNvPr id="14" name="Retângulo: Cantos Arredondados 13">
            <a:extLst>
              <a:ext uri="{FF2B5EF4-FFF2-40B4-BE49-F238E27FC236}">
                <a16:creationId xmlns:a16="http://schemas.microsoft.com/office/drawing/2014/main" id="{EF04413A-6847-4037-1914-B357D7017851}"/>
              </a:ext>
            </a:extLst>
          </xdr:cNvPr>
          <xdr:cNvSpPr/>
        </xdr:nvSpPr>
        <xdr:spPr>
          <a:xfrm>
            <a:off x="11922668" y="186018"/>
            <a:ext cx="590053" cy="545456"/>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91F9D615-6B3B-BBB5-3FF2-A78162231E3F}"/>
              </a:ext>
            </a:extLst>
          </xdr:cNvPr>
          <xdr:cNvSpPr/>
        </xdr:nvSpPr>
        <xdr:spPr>
          <a:xfrm>
            <a:off x="12040612" y="307368"/>
            <a:ext cx="353227" cy="303130"/>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8</xdr:col>
      <xdr:colOff>1084191</xdr:colOff>
      <xdr:row>0</xdr:row>
      <xdr:rowOff>134543</xdr:rowOff>
    </xdr:from>
    <xdr:to>
      <xdr:col>9</xdr:col>
      <xdr:colOff>110421</xdr:colOff>
      <xdr:row>1</xdr:row>
      <xdr:rowOff>209439</xdr:rowOff>
    </xdr:to>
    <xdr:grpSp>
      <xdr:nvGrpSpPr>
        <xdr:cNvPr id="604" name="Agrupar 603">
          <a:hlinkClick xmlns:r="http://schemas.openxmlformats.org/officeDocument/2006/relationships" r:id="rId1"/>
          <a:extLst>
            <a:ext uri="{FF2B5EF4-FFF2-40B4-BE49-F238E27FC236}">
              <a16:creationId xmlns:a16="http://schemas.microsoft.com/office/drawing/2014/main" id="{9C049CCE-FBF3-41E6-8736-64CDE3A32BF9}"/>
            </a:ext>
          </a:extLst>
        </xdr:cNvPr>
        <xdr:cNvGrpSpPr/>
      </xdr:nvGrpSpPr>
      <xdr:grpSpPr>
        <a:xfrm>
          <a:off x="11923641" y="134543"/>
          <a:ext cx="416880" cy="389221"/>
          <a:chOff x="11937133" y="129787"/>
          <a:chExt cx="416880" cy="386672"/>
        </a:xfrm>
      </xdr:grpSpPr>
      <xdr:sp macro="" textlink="">
        <xdr:nvSpPr>
          <xdr:cNvPr id="605" name="Retângulo: Cantos Arredondados 604">
            <a:extLst>
              <a:ext uri="{FF2B5EF4-FFF2-40B4-BE49-F238E27FC236}">
                <a16:creationId xmlns:a16="http://schemas.microsoft.com/office/drawing/2014/main" id="{186625EB-5756-E5CA-16C9-8240F747B74B}"/>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606" name="Seta: para a Direita 605">
            <a:extLst>
              <a:ext uri="{FF2B5EF4-FFF2-40B4-BE49-F238E27FC236}">
                <a16:creationId xmlns:a16="http://schemas.microsoft.com/office/drawing/2014/main" id="{1A266EDD-279D-36CF-E657-1CA94E425374}"/>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588171</xdr:colOff>
      <xdr:row>0</xdr:row>
      <xdr:rowOff>134543</xdr:rowOff>
    </xdr:from>
    <xdr:to>
      <xdr:col>8</xdr:col>
      <xdr:colOff>991949</xdr:colOff>
      <xdr:row>1</xdr:row>
      <xdr:rowOff>209439</xdr:rowOff>
    </xdr:to>
    <xdr:grpSp>
      <xdr:nvGrpSpPr>
        <xdr:cNvPr id="607" name="Agrupar 606">
          <a:hlinkClick xmlns:r="http://schemas.openxmlformats.org/officeDocument/2006/relationships" r:id="rId2"/>
          <a:extLst>
            <a:ext uri="{FF2B5EF4-FFF2-40B4-BE49-F238E27FC236}">
              <a16:creationId xmlns:a16="http://schemas.microsoft.com/office/drawing/2014/main" id="{D35E7CDE-9EC5-43F1-9A20-F1B75B61344B}"/>
            </a:ext>
          </a:extLst>
        </xdr:cNvPr>
        <xdr:cNvGrpSpPr/>
      </xdr:nvGrpSpPr>
      <xdr:grpSpPr>
        <a:xfrm>
          <a:off x="11427621" y="134543"/>
          <a:ext cx="403778" cy="389221"/>
          <a:chOff x="11434763" y="129787"/>
          <a:chExt cx="413303" cy="386672"/>
        </a:xfrm>
      </xdr:grpSpPr>
      <xdr:sp macro="" textlink="">
        <xdr:nvSpPr>
          <xdr:cNvPr id="608" name="Retângulo: Cantos Arredondados 607">
            <a:extLst>
              <a:ext uri="{FF2B5EF4-FFF2-40B4-BE49-F238E27FC236}">
                <a16:creationId xmlns:a16="http://schemas.microsoft.com/office/drawing/2014/main" id="{C6791532-673F-207A-D7CD-6A81F926D79D}"/>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609" name="Seta: para a Direita 608">
            <a:extLst>
              <a:ext uri="{FF2B5EF4-FFF2-40B4-BE49-F238E27FC236}">
                <a16:creationId xmlns:a16="http://schemas.microsoft.com/office/drawing/2014/main" id="{1DAC927A-83E0-0881-20E2-93778FDF33E9}"/>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2" name="Retângulo: Cantos Arredondados 1">
          <a:hlinkClick xmlns:r="http://schemas.openxmlformats.org/officeDocument/2006/relationships" r:id="rId3"/>
          <a:extLst>
            <a:ext uri="{FF2B5EF4-FFF2-40B4-BE49-F238E27FC236}">
              <a16:creationId xmlns:a16="http://schemas.microsoft.com/office/drawing/2014/main" id="{B1845466-FD7F-454D-9999-A4B00E16831E}"/>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B806104A-2929-478A-BD44-3B9290BA2BA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 name="Retângulo: Cantos Arredondados 3">
          <a:hlinkClick xmlns:r="http://schemas.openxmlformats.org/officeDocument/2006/relationships" r:id="rId4"/>
          <a:extLst>
            <a:ext uri="{FF2B5EF4-FFF2-40B4-BE49-F238E27FC236}">
              <a16:creationId xmlns:a16="http://schemas.microsoft.com/office/drawing/2014/main" id="{FBFDD157-C0D8-40A6-AAA4-540D053E2288}"/>
            </a:ext>
          </a:extLst>
        </xdr:cNvPr>
        <xdr:cNvSpPr/>
      </xdr:nvSpPr>
      <xdr:spPr>
        <a:xfrm>
          <a:off x="161925" y="130405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398261-4DEC-49A2-8BA0-2B1853B2E870}"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5</xdr:row>
      <xdr:rowOff>195694</xdr:rowOff>
    </xdr:from>
    <xdr:to>
      <xdr:col>0</xdr:col>
      <xdr:colOff>2238376</xdr:colOff>
      <xdr:row>6</xdr:row>
      <xdr:rowOff>270565</xdr:rowOff>
    </xdr:to>
    <xdr:sp macro="" textlink="Índice!B18">
      <xdr:nvSpPr>
        <xdr:cNvPr id="5" name="Retângulo: Cantos Arredondados 4">
          <a:hlinkClick xmlns:r="http://schemas.openxmlformats.org/officeDocument/2006/relationships" r:id="rId2"/>
          <a:extLst>
            <a:ext uri="{FF2B5EF4-FFF2-40B4-BE49-F238E27FC236}">
              <a16:creationId xmlns:a16="http://schemas.microsoft.com/office/drawing/2014/main" id="{3C641E18-9727-41F9-A6C2-8202F2A85C10}"/>
            </a:ext>
          </a:extLst>
        </xdr:cNvPr>
        <xdr:cNvSpPr/>
      </xdr:nvSpPr>
      <xdr:spPr>
        <a:xfrm>
          <a:off x="161925" y="1767319"/>
          <a:ext cx="2076451" cy="389196"/>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A834FF45-D756-4828-8A27-463C4CD578B9}"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CORPORATE GOVERNANCE</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1730</xdr:rowOff>
    </xdr:from>
    <xdr:to>
      <xdr:col>0</xdr:col>
      <xdr:colOff>2238376</xdr:colOff>
      <xdr:row>14</xdr:row>
      <xdr:rowOff>76601</xdr:rowOff>
    </xdr:to>
    <xdr:sp macro="" textlink="Índice!B42">
      <xdr:nvSpPr>
        <xdr:cNvPr id="6" name="Retângulo: Cantos Arredondados 5">
          <a:hlinkClick xmlns:r="http://schemas.openxmlformats.org/officeDocument/2006/relationships" r:id="rId5"/>
          <a:extLst>
            <a:ext uri="{FF2B5EF4-FFF2-40B4-BE49-F238E27FC236}">
              <a16:creationId xmlns:a16="http://schemas.microsoft.com/office/drawing/2014/main" id="{AD837776-4B0F-44A6-A0EC-4938A746C900}"/>
            </a:ext>
          </a:extLst>
        </xdr:cNvPr>
        <xdr:cNvSpPr/>
      </xdr:nvSpPr>
      <xdr:spPr>
        <a:xfrm>
          <a:off x="161925" y="40879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3919EFC-5CD5-4D4C-92C2-7B6F4A243EE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179241</xdr:rowOff>
    </xdr:from>
    <xdr:to>
      <xdr:col>0</xdr:col>
      <xdr:colOff>2238376</xdr:colOff>
      <xdr:row>15</xdr:row>
      <xdr:rowOff>254113</xdr:rowOff>
    </xdr:to>
    <xdr:sp macro="" textlink="Índice!B46">
      <xdr:nvSpPr>
        <xdr:cNvPr id="7" name="Retângulo: Cantos Arredondados 6">
          <a:hlinkClick xmlns:r="http://schemas.openxmlformats.org/officeDocument/2006/relationships" r:id="rId6"/>
          <a:extLst>
            <a:ext uri="{FF2B5EF4-FFF2-40B4-BE49-F238E27FC236}">
              <a16:creationId xmlns:a16="http://schemas.microsoft.com/office/drawing/2014/main" id="{21B2B7CD-EFBA-4C3F-9B2D-CD2F2A8F5EBF}"/>
            </a:ext>
          </a:extLst>
        </xdr:cNvPr>
        <xdr:cNvSpPr/>
      </xdr:nvSpPr>
      <xdr:spPr>
        <a:xfrm>
          <a:off x="161925" y="457979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0A2A968-3118-4972-80A0-E9187C724430}"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42427</xdr:rowOff>
    </xdr:from>
    <xdr:to>
      <xdr:col>0</xdr:col>
      <xdr:colOff>2238376</xdr:colOff>
      <xdr:row>17</xdr:row>
      <xdr:rowOff>125463</xdr:rowOff>
    </xdr:to>
    <xdr:sp macro="" textlink="Índice!B85">
      <xdr:nvSpPr>
        <xdr:cNvPr id="8" name="Retângulo: Cantos Arredondados 7">
          <a:hlinkClick xmlns:r="http://schemas.openxmlformats.org/officeDocument/2006/relationships" r:id="rId7"/>
          <a:extLst>
            <a:ext uri="{FF2B5EF4-FFF2-40B4-BE49-F238E27FC236}">
              <a16:creationId xmlns:a16="http://schemas.microsoft.com/office/drawing/2014/main" id="{870C71AE-EAEA-437E-A3CE-51197DBC9112}"/>
            </a:ext>
          </a:extLst>
        </xdr:cNvPr>
        <xdr:cNvSpPr/>
      </xdr:nvSpPr>
      <xdr:spPr>
        <a:xfrm>
          <a:off x="161925" y="507162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1622222-048A-4CBE-AF11-D113326E99B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219938</xdr:rowOff>
    </xdr:from>
    <xdr:to>
      <xdr:col>0</xdr:col>
      <xdr:colOff>2238376</xdr:colOff>
      <xdr:row>18</xdr:row>
      <xdr:rowOff>302973</xdr:rowOff>
    </xdr:to>
    <xdr:sp macro="" textlink="Índice!B114">
      <xdr:nvSpPr>
        <xdr:cNvPr id="9" name="Retângulo: Cantos Arredondados 8">
          <a:hlinkClick xmlns:r="http://schemas.openxmlformats.org/officeDocument/2006/relationships" r:id="rId8"/>
          <a:extLst>
            <a:ext uri="{FF2B5EF4-FFF2-40B4-BE49-F238E27FC236}">
              <a16:creationId xmlns:a16="http://schemas.microsoft.com/office/drawing/2014/main" id="{4845CCDB-49B8-4E7E-BCF9-18B73AEE3BCA}"/>
            </a:ext>
          </a:extLst>
        </xdr:cNvPr>
        <xdr:cNvSpPr/>
      </xdr:nvSpPr>
      <xdr:spPr>
        <a:xfrm>
          <a:off x="161925" y="556346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FAE40E0-4A75-405E-BF88-93068799AC7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83124</xdr:rowOff>
    </xdr:from>
    <xdr:to>
      <xdr:col>0</xdr:col>
      <xdr:colOff>2238376</xdr:colOff>
      <xdr:row>20</xdr:row>
      <xdr:rowOff>166160</xdr:rowOff>
    </xdr:to>
    <xdr:sp macro="" textlink="Índice!B132">
      <xdr:nvSpPr>
        <xdr:cNvPr id="10" name="Retângulo: Cantos Arredondados 9">
          <a:hlinkClick xmlns:r="http://schemas.openxmlformats.org/officeDocument/2006/relationships" r:id="rId9"/>
          <a:extLst>
            <a:ext uri="{FF2B5EF4-FFF2-40B4-BE49-F238E27FC236}">
              <a16:creationId xmlns:a16="http://schemas.microsoft.com/office/drawing/2014/main" id="{960E5E1E-83D4-4542-848B-7FC5819C02D7}"/>
            </a:ext>
          </a:extLst>
        </xdr:cNvPr>
        <xdr:cNvSpPr/>
      </xdr:nvSpPr>
      <xdr:spPr>
        <a:xfrm>
          <a:off x="161925" y="605529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F95A4F1-9526-4C9B-BBE4-7E3FED210463}"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20</xdr:row>
      <xdr:rowOff>260635</xdr:rowOff>
    </xdr:from>
    <xdr:to>
      <xdr:col>0</xdr:col>
      <xdr:colOff>2238376</xdr:colOff>
      <xdr:row>22</xdr:row>
      <xdr:rowOff>30706</xdr:rowOff>
    </xdr:to>
    <xdr:sp macro="" textlink="Índice!B134">
      <xdr:nvSpPr>
        <xdr:cNvPr id="11" name="Retângulo: Cantos Arredondados 10">
          <a:hlinkClick xmlns:r="http://schemas.openxmlformats.org/officeDocument/2006/relationships" r:id="rId10"/>
          <a:extLst>
            <a:ext uri="{FF2B5EF4-FFF2-40B4-BE49-F238E27FC236}">
              <a16:creationId xmlns:a16="http://schemas.microsoft.com/office/drawing/2014/main" id="{5314385F-0121-40E8-8D89-8D2C04DEBD79}"/>
            </a:ext>
          </a:extLst>
        </xdr:cNvPr>
        <xdr:cNvSpPr/>
      </xdr:nvSpPr>
      <xdr:spPr>
        <a:xfrm>
          <a:off x="161925" y="654713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209F7A0-77C9-4C25-822C-5D06B8392758}"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22</xdr:row>
      <xdr:rowOff>123825</xdr:rowOff>
    </xdr:from>
    <xdr:to>
      <xdr:col>0</xdr:col>
      <xdr:colOff>2238376</xdr:colOff>
      <xdr:row>23</xdr:row>
      <xdr:rowOff>206861</xdr:rowOff>
    </xdr:to>
    <xdr:sp macro="" textlink="Índice!B141">
      <xdr:nvSpPr>
        <xdr:cNvPr id="12" name="Retângulo: Cantos Arredondados 11">
          <a:hlinkClick xmlns:r="http://schemas.openxmlformats.org/officeDocument/2006/relationships" r:id="rId11"/>
          <a:extLst>
            <a:ext uri="{FF2B5EF4-FFF2-40B4-BE49-F238E27FC236}">
              <a16:creationId xmlns:a16="http://schemas.microsoft.com/office/drawing/2014/main" id="{F5BD493A-681A-4B4A-BF4B-C520BFDA94A6}"/>
            </a:ext>
          </a:extLst>
        </xdr:cNvPr>
        <xdr:cNvSpPr/>
      </xdr:nvSpPr>
      <xdr:spPr>
        <a:xfrm>
          <a:off x="161925" y="703897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53A3F0D-D709-47F4-9265-FDAE64F509E5}"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8">
      <xdr:nvSpPr>
        <xdr:cNvPr id="13" name="Retângulo: Cantos Arredondados 12">
          <a:hlinkClick xmlns:r="http://schemas.openxmlformats.org/officeDocument/2006/relationships" r:id="rId2"/>
          <a:extLst>
            <a:ext uri="{FF2B5EF4-FFF2-40B4-BE49-F238E27FC236}">
              <a16:creationId xmlns:a16="http://schemas.microsoft.com/office/drawing/2014/main" id="{D7ABDDD6-1E76-44A2-BC46-491D54F7E3A9}"/>
            </a:ext>
          </a:extLst>
        </xdr:cNvPr>
        <xdr:cNvSpPr/>
      </xdr:nvSpPr>
      <xdr:spPr>
        <a:xfrm>
          <a:off x="333375" y="22279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D3D8BF0-8A4D-49DE-8556-5811FA842CC4}"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Corporate structure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27">
      <xdr:nvSpPr>
        <xdr:cNvPr id="14" name="Retângulo: Cantos Arredondados 13">
          <a:hlinkClick xmlns:r="http://schemas.openxmlformats.org/officeDocument/2006/relationships" r:id="rId12"/>
          <a:extLst>
            <a:ext uri="{FF2B5EF4-FFF2-40B4-BE49-F238E27FC236}">
              <a16:creationId xmlns:a16="http://schemas.microsoft.com/office/drawing/2014/main" id="{6A6DDD82-B6A8-487C-A707-A51BF6C3F0C2}"/>
            </a:ext>
          </a:extLst>
        </xdr:cNvPr>
        <xdr:cNvSpPr/>
      </xdr:nvSpPr>
      <xdr:spPr>
        <a:xfrm>
          <a:off x="333375" y="2685183"/>
          <a:ext cx="1908000"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4669BF0-3711-45C8-9F06-63A6E84C56AB}"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Ethics, integrity and compliance</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9</xdr:row>
      <xdr:rowOff>313458</xdr:rowOff>
    </xdr:from>
    <xdr:to>
      <xdr:col>0</xdr:col>
      <xdr:colOff>2241375</xdr:colOff>
      <xdr:row>11</xdr:row>
      <xdr:rowOff>74005</xdr:rowOff>
    </xdr:to>
    <xdr:sp macro="" textlink="Índice!C32">
      <xdr:nvSpPr>
        <xdr:cNvPr id="15" name="Retângulo: Cantos Arredondados 14">
          <a:hlinkClick xmlns:r="http://schemas.openxmlformats.org/officeDocument/2006/relationships" r:id="rId1"/>
          <a:extLst>
            <a:ext uri="{FF2B5EF4-FFF2-40B4-BE49-F238E27FC236}">
              <a16:creationId xmlns:a16="http://schemas.microsoft.com/office/drawing/2014/main" id="{B21D8F63-3652-4E76-89CB-B1D80383F9A6}"/>
            </a:ext>
          </a:extLst>
        </xdr:cNvPr>
        <xdr:cNvSpPr/>
      </xdr:nvSpPr>
      <xdr:spPr>
        <a:xfrm>
          <a:off x="333375" y="31423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05F95A3E-FE2D-47CB-A07D-74D8C23F39C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Regulations, risk management and opportunities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11</xdr:row>
      <xdr:rowOff>151533</xdr:rowOff>
    </xdr:from>
    <xdr:to>
      <xdr:col>0</xdr:col>
      <xdr:colOff>2241375</xdr:colOff>
      <xdr:row>12</xdr:row>
      <xdr:rowOff>226405</xdr:rowOff>
    </xdr:to>
    <xdr:sp macro="" textlink="Índice!C37">
      <xdr:nvSpPr>
        <xdr:cNvPr id="16" name="Retângulo: Cantos Arredondados 15">
          <a:hlinkClick xmlns:r="http://schemas.openxmlformats.org/officeDocument/2006/relationships" r:id="rId13"/>
          <a:extLst>
            <a:ext uri="{FF2B5EF4-FFF2-40B4-BE49-F238E27FC236}">
              <a16:creationId xmlns:a16="http://schemas.microsoft.com/office/drawing/2014/main" id="{FD34CBA3-E6CF-41A3-A1D3-5341BF907E0A}"/>
            </a:ext>
          </a:extLst>
        </xdr:cNvPr>
        <xdr:cNvSpPr/>
      </xdr:nvSpPr>
      <xdr:spPr>
        <a:xfrm>
          <a:off x="333375" y="3609108"/>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FAA639B-63AB-41B0-843E-AC24A868ADE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Compensation policies and processes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17" name="Imagem 16">
          <a:extLst>
            <a:ext uri="{FF2B5EF4-FFF2-40B4-BE49-F238E27FC236}">
              <a16:creationId xmlns:a16="http://schemas.microsoft.com/office/drawing/2014/main" id="{D9566B43-6F56-4A83-A1A4-2C4976E295C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18" name="Agrupar 17">
          <a:hlinkClick xmlns:r="http://schemas.openxmlformats.org/officeDocument/2006/relationships" r:id="rId15"/>
          <a:extLst>
            <a:ext uri="{FF2B5EF4-FFF2-40B4-BE49-F238E27FC236}">
              <a16:creationId xmlns:a16="http://schemas.microsoft.com/office/drawing/2014/main" id="{03B13C44-FCD7-4788-8FD5-848235DEE16C}"/>
            </a:ext>
          </a:extLst>
        </xdr:cNvPr>
        <xdr:cNvGrpSpPr/>
      </xdr:nvGrpSpPr>
      <xdr:grpSpPr>
        <a:xfrm>
          <a:off x="2914650" y="138112"/>
          <a:ext cx="1333500" cy="385200"/>
          <a:chOff x="2914760" y="138112"/>
          <a:chExt cx="1325814" cy="385200"/>
        </a:xfrm>
      </xdr:grpSpPr>
      <xdr:sp macro="" textlink="">
        <xdr:nvSpPr>
          <xdr:cNvPr id="19" name="Retângulo 18">
            <a:extLst>
              <a:ext uri="{FF2B5EF4-FFF2-40B4-BE49-F238E27FC236}">
                <a16:creationId xmlns:a16="http://schemas.microsoft.com/office/drawing/2014/main" id="{CCCDB67E-42FB-EAE3-4621-C65C5D56F92E}"/>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20" name="Imagem 19">
            <a:extLst>
              <a:ext uri="{FF2B5EF4-FFF2-40B4-BE49-F238E27FC236}">
                <a16:creationId xmlns:a16="http://schemas.microsoft.com/office/drawing/2014/main" id="{24A994B9-958E-DE06-10D7-F521E7234EE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21" name="Agrupar 20">
          <a:hlinkClick xmlns:r="http://schemas.openxmlformats.org/officeDocument/2006/relationships" r:id="rId17"/>
          <a:extLst>
            <a:ext uri="{FF2B5EF4-FFF2-40B4-BE49-F238E27FC236}">
              <a16:creationId xmlns:a16="http://schemas.microsoft.com/office/drawing/2014/main" id="{5782915D-11E0-473F-AE35-73EE069DEFAF}"/>
            </a:ext>
          </a:extLst>
        </xdr:cNvPr>
        <xdr:cNvGrpSpPr/>
      </xdr:nvGrpSpPr>
      <xdr:grpSpPr>
        <a:xfrm>
          <a:off x="4330700" y="150018"/>
          <a:ext cx="1104900" cy="375675"/>
          <a:chOff x="4295775" y="140493"/>
          <a:chExt cx="1104900" cy="385200"/>
        </a:xfrm>
      </xdr:grpSpPr>
      <xdr:sp macro="" textlink="">
        <xdr:nvSpPr>
          <xdr:cNvPr id="22" name="Retângulo 21">
            <a:extLst>
              <a:ext uri="{FF2B5EF4-FFF2-40B4-BE49-F238E27FC236}">
                <a16:creationId xmlns:a16="http://schemas.microsoft.com/office/drawing/2014/main" id="{E29CD4F5-16A1-6C71-268C-8F7F3AC81262}"/>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23" name="Imagem 22">
            <a:extLst>
              <a:ext uri="{FF2B5EF4-FFF2-40B4-BE49-F238E27FC236}">
                <a16:creationId xmlns:a16="http://schemas.microsoft.com/office/drawing/2014/main" id="{B3014C99-6428-B027-0BD6-98BE8D8CCE4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8</xdr:col>
      <xdr:colOff>1082724</xdr:colOff>
      <xdr:row>0</xdr:row>
      <xdr:rowOff>149928</xdr:rowOff>
    </xdr:from>
    <xdr:to>
      <xdr:col>9</xdr:col>
      <xdr:colOff>112129</xdr:colOff>
      <xdr:row>1</xdr:row>
      <xdr:rowOff>225556</xdr:rowOff>
    </xdr:to>
    <xdr:grpSp>
      <xdr:nvGrpSpPr>
        <xdr:cNvPr id="374" name="Agrupar 373">
          <a:hlinkClick xmlns:r="http://schemas.openxmlformats.org/officeDocument/2006/relationships" r:id="rId1"/>
          <a:extLst>
            <a:ext uri="{FF2B5EF4-FFF2-40B4-BE49-F238E27FC236}">
              <a16:creationId xmlns:a16="http://schemas.microsoft.com/office/drawing/2014/main" id="{1592D8AC-D4FC-4B22-AAC5-9562C2E0930F}"/>
            </a:ext>
          </a:extLst>
        </xdr:cNvPr>
        <xdr:cNvGrpSpPr/>
      </xdr:nvGrpSpPr>
      <xdr:grpSpPr>
        <a:xfrm>
          <a:off x="11922174" y="149928"/>
          <a:ext cx="420055" cy="389953"/>
          <a:chOff x="11937133" y="129787"/>
          <a:chExt cx="416880" cy="386672"/>
        </a:xfrm>
      </xdr:grpSpPr>
      <xdr:sp macro="" textlink="">
        <xdr:nvSpPr>
          <xdr:cNvPr id="512" name="Retângulo: Cantos Arredondados 511">
            <a:extLst>
              <a:ext uri="{FF2B5EF4-FFF2-40B4-BE49-F238E27FC236}">
                <a16:creationId xmlns:a16="http://schemas.microsoft.com/office/drawing/2014/main" id="{2C107BB0-F982-2DEA-8BFC-52E4853F6A88}"/>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513" name="Seta: para a Direita 512">
            <a:extLst>
              <a:ext uri="{FF2B5EF4-FFF2-40B4-BE49-F238E27FC236}">
                <a16:creationId xmlns:a16="http://schemas.microsoft.com/office/drawing/2014/main" id="{274467C7-9380-AAFB-9015-C397D10928AB}"/>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586704</xdr:colOff>
      <xdr:row>0</xdr:row>
      <xdr:rowOff>149928</xdr:rowOff>
    </xdr:from>
    <xdr:to>
      <xdr:col>8</xdr:col>
      <xdr:colOff>990482</xdr:colOff>
      <xdr:row>1</xdr:row>
      <xdr:rowOff>225556</xdr:rowOff>
    </xdr:to>
    <xdr:grpSp>
      <xdr:nvGrpSpPr>
        <xdr:cNvPr id="514" name="Agrupar 513">
          <a:hlinkClick xmlns:r="http://schemas.openxmlformats.org/officeDocument/2006/relationships" r:id="rId2"/>
          <a:extLst>
            <a:ext uri="{FF2B5EF4-FFF2-40B4-BE49-F238E27FC236}">
              <a16:creationId xmlns:a16="http://schemas.microsoft.com/office/drawing/2014/main" id="{E7F0A485-4067-49EC-9907-B67949D14857}"/>
            </a:ext>
          </a:extLst>
        </xdr:cNvPr>
        <xdr:cNvGrpSpPr/>
      </xdr:nvGrpSpPr>
      <xdr:grpSpPr>
        <a:xfrm>
          <a:off x="11426154" y="149928"/>
          <a:ext cx="403778" cy="389953"/>
          <a:chOff x="11434763" y="129787"/>
          <a:chExt cx="413303" cy="386672"/>
        </a:xfrm>
      </xdr:grpSpPr>
      <xdr:sp macro="" textlink="">
        <xdr:nvSpPr>
          <xdr:cNvPr id="515" name="Retângulo: Cantos Arredondados 514">
            <a:extLst>
              <a:ext uri="{FF2B5EF4-FFF2-40B4-BE49-F238E27FC236}">
                <a16:creationId xmlns:a16="http://schemas.microsoft.com/office/drawing/2014/main" id="{A98C67B2-0A8B-7486-BCE0-93168FD7AAEE}"/>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516" name="Seta: para a Direita 515">
            <a:extLst>
              <a:ext uri="{FF2B5EF4-FFF2-40B4-BE49-F238E27FC236}">
                <a16:creationId xmlns:a16="http://schemas.microsoft.com/office/drawing/2014/main" id="{33F788EA-B957-FCE8-FE3B-227044D2A9A3}"/>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2" name="Retângulo: Cantos Arredondados 1">
          <a:hlinkClick xmlns:r="http://schemas.openxmlformats.org/officeDocument/2006/relationships" r:id="rId3"/>
          <a:extLst>
            <a:ext uri="{FF2B5EF4-FFF2-40B4-BE49-F238E27FC236}">
              <a16:creationId xmlns:a16="http://schemas.microsoft.com/office/drawing/2014/main" id="{D84A2512-5B4E-4889-80D2-E224DB0B03B0}"/>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B806104A-2929-478A-BD44-3B9290BA2BA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 name="Retângulo: Cantos Arredondados 3">
          <a:hlinkClick xmlns:r="http://schemas.openxmlformats.org/officeDocument/2006/relationships" r:id="rId4"/>
          <a:extLst>
            <a:ext uri="{FF2B5EF4-FFF2-40B4-BE49-F238E27FC236}">
              <a16:creationId xmlns:a16="http://schemas.microsoft.com/office/drawing/2014/main" id="{A35B1FAB-B98B-41A1-B3C0-8F522D765564}"/>
            </a:ext>
          </a:extLst>
        </xdr:cNvPr>
        <xdr:cNvSpPr/>
      </xdr:nvSpPr>
      <xdr:spPr>
        <a:xfrm>
          <a:off x="161925" y="130405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398261-4DEC-49A2-8BA0-2B1853B2E870}"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5</xdr:row>
      <xdr:rowOff>195694</xdr:rowOff>
    </xdr:from>
    <xdr:to>
      <xdr:col>0</xdr:col>
      <xdr:colOff>2238376</xdr:colOff>
      <xdr:row>6</xdr:row>
      <xdr:rowOff>270565</xdr:rowOff>
    </xdr:to>
    <xdr:sp macro="" textlink="Índice!B18">
      <xdr:nvSpPr>
        <xdr:cNvPr id="5" name="Retângulo: Cantos Arredondados 4">
          <a:hlinkClick xmlns:r="http://schemas.openxmlformats.org/officeDocument/2006/relationships" r:id="rId5"/>
          <a:extLst>
            <a:ext uri="{FF2B5EF4-FFF2-40B4-BE49-F238E27FC236}">
              <a16:creationId xmlns:a16="http://schemas.microsoft.com/office/drawing/2014/main" id="{012CD9C2-7BB2-4517-9797-6BC261962831}"/>
            </a:ext>
          </a:extLst>
        </xdr:cNvPr>
        <xdr:cNvSpPr/>
      </xdr:nvSpPr>
      <xdr:spPr>
        <a:xfrm>
          <a:off x="161925" y="1767319"/>
          <a:ext cx="2076451" cy="389196"/>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A834FF45-D756-4828-8A27-463C4CD578B9}"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CORPORATE GOVERNANCE</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1730</xdr:rowOff>
    </xdr:from>
    <xdr:to>
      <xdr:col>0</xdr:col>
      <xdr:colOff>2238376</xdr:colOff>
      <xdr:row>14</xdr:row>
      <xdr:rowOff>76601</xdr:rowOff>
    </xdr:to>
    <xdr:sp macro="" textlink="Índice!B42">
      <xdr:nvSpPr>
        <xdr:cNvPr id="6" name="Retângulo: Cantos Arredondados 5">
          <a:hlinkClick xmlns:r="http://schemas.openxmlformats.org/officeDocument/2006/relationships" r:id="rId6"/>
          <a:extLst>
            <a:ext uri="{FF2B5EF4-FFF2-40B4-BE49-F238E27FC236}">
              <a16:creationId xmlns:a16="http://schemas.microsoft.com/office/drawing/2014/main" id="{157ED4F7-1AC5-4ADC-A61C-D7F734B94ADE}"/>
            </a:ext>
          </a:extLst>
        </xdr:cNvPr>
        <xdr:cNvSpPr/>
      </xdr:nvSpPr>
      <xdr:spPr>
        <a:xfrm>
          <a:off x="161925" y="40879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3919EFC-5CD5-4D4C-92C2-7B6F4A243EE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179241</xdr:rowOff>
    </xdr:from>
    <xdr:to>
      <xdr:col>0</xdr:col>
      <xdr:colOff>2238376</xdr:colOff>
      <xdr:row>15</xdr:row>
      <xdr:rowOff>254113</xdr:rowOff>
    </xdr:to>
    <xdr:sp macro="" textlink="Índice!B46">
      <xdr:nvSpPr>
        <xdr:cNvPr id="7" name="Retângulo: Cantos Arredondados 6">
          <a:hlinkClick xmlns:r="http://schemas.openxmlformats.org/officeDocument/2006/relationships" r:id="rId7"/>
          <a:extLst>
            <a:ext uri="{FF2B5EF4-FFF2-40B4-BE49-F238E27FC236}">
              <a16:creationId xmlns:a16="http://schemas.microsoft.com/office/drawing/2014/main" id="{F12AEB05-7D78-4B9B-A79F-9E4231B31985}"/>
            </a:ext>
          </a:extLst>
        </xdr:cNvPr>
        <xdr:cNvSpPr/>
      </xdr:nvSpPr>
      <xdr:spPr>
        <a:xfrm>
          <a:off x="161925" y="457979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0A2A968-3118-4972-80A0-E9187C724430}"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42427</xdr:rowOff>
    </xdr:from>
    <xdr:to>
      <xdr:col>0</xdr:col>
      <xdr:colOff>2238376</xdr:colOff>
      <xdr:row>17</xdr:row>
      <xdr:rowOff>125463</xdr:rowOff>
    </xdr:to>
    <xdr:sp macro="" textlink="Índice!B85">
      <xdr:nvSpPr>
        <xdr:cNvPr id="8" name="Retângulo: Cantos Arredondados 7">
          <a:hlinkClick xmlns:r="http://schemas.openxmlformats.org/officeDocument/2006/relationships" r:id="rId8"/>
          <a:extLst>
            <a:ext uri="{FF2B5EF4-FFF2-40B4-BE49-F238E27FC236}">
              <a16:creationId xmlns:a16="http://schemas.microsoft.com/office/drawing/2014/main" id="{C55F1525-D82B-4E7E-A97A-73754F99A51F}"/>
            </a:ext>
          </a:extLst>
        </xdr:cNvPr>
        <xdr:cNvSpPr/>
      </xdr:nvSpPr>
      <xdr:spPr>
        <a:xfrm>
          <a:off x="161925" y="507162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1622222-048A-4CBE-AF11-D113326E99B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219938</xdr:rowOff>
    </xdr:from>
    <xdr:to>
      <xdr:col>0</xdr:col>
      <xdr:colOff>2238376</xdr:colOff>
      <xdr:row>18</xdr:row>
      <xdr:rowOff>302973</xdr:rowOff>
    </xdr:to>
    <xdr:sp macro="" textlink="Índice!B114">
      <xdr:nvSpPr>
        <xdr:cNvPr id="9" name="Retângulo: Cantos Arredondados 8">
          <a:hlinkClick xmlns:r="http://schemas.openxmlformats.org/officeDocument/2006/relationships" r:id="rId9"/>
          <a:extLst>
            <a:ext uri="{FF2B5EF4-FFF2-40B4-BE49-F238E27FC236}">
              <a16:creationId xmlns:a16="http://schemas.microsoft.com/office/drawing/2014/main" id="{70D3DD83-11B2-4C71-B6E8-A72422669FE5}"/>
            </a:ext>
          </a:extLst>
        </xdr:cNvPr>
        <xdr:cNvSpPr/>
      </xdr:nvSpPr>
      <xdr:spPr>
        <a:xfrm>
          <a:off x="161925" y="556346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FAE40E0-4A75-405E-BF88-93068799AC7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83124</xdr:rowOff>
    </xdr:from>
    <xdr:to>
      <xdr:col>0</xdr:col>
      <xdr:colOff>2238376</xdr:colOff>
      <xdr:row>20</xdr:row>
      <xdr:rowOff>42335</xdr:rowOff>
    </xdr:to>
    <xdr:sp macro="" textlink="Índice!B132">
      <xdr:nvSpPr>
        <xdr:cNvPr id="10" name="Retângulo: Cantos Arredondados 9">
          <a:hlinkClick xmlns:r="http://schemas.openxmlformats.org/officeDocument/2006/relationships" r:id="rId10"/>
          <a:extLst>
            <a:ext uri="{FF2B5EF4-FFF2-40B4-BE49-F238E27FC236}">
              <a16:creationId xmlns:a16="http://schemas.microsoft.com/office/drawing/2014/main" id="{129DADDA-2B5C-41CF-9E22-F1916C95EC0C}"/>
            </a:ext>
          </a:extLst>
        </xdr:cNvPr>
        <xdr:cNvSpPr/>
      </xdr:nvSpPr>
      <xdr:spPr>
        <a:xfrm>
          <a:off x="161925" y="605529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F95A4F1-9526-4C9B-BBE4-7E3FED210463}"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20</xdr:row>
      <xdr:rowOff>136810</xdr:rowOff>
    </xdr:from>
    <xdr:to>
      <xdr:col>0</xdr:col>
      <xdr:colOff>2238376</xdr:colOff>
      <xdr:row>21</xdr:row>
      <xdr:rowOff>221206</xdr:rowOff>
    </xdr:to>
    <xdr:sp macro="" textlink="Índice!B134">
      <xdr:nvSpPr>
        <xdr:cNvPr id="11" name="Retângulo: Cantos Arredondados 10">
          <a:hlinkClick xmlns:r="http://schemas.openxmlformats.org/officeDocument/2006/relationships" r:id="rId11"/>
          <a:extLst>
            <a:ext uri="{FF2B5EF4-FFF2-40B4-BE49-F238E27FC236}">
              <a16:creationId xmlns:a16="http://schemas.microsoft.com/office/drawing/2014/main" id="{86D29CCA-A43F-4A19-A2D7-A1380DEA58B9}"/>
            </a:ext>
          </a:extLst>
        </xdr:cNvPr>
        <xdr:cNvSpPr/>
      </xdr:nvSpPr>
      <xdr:spPr>
        <a:xfrm>
          <a:off x="161925" y="654713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209F7A0-77C9-4C25-822C-5D06B8392758}"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22</xdr:row>
      <xdr:rowOff>0</xdr:rowOff>
    </xdr:from>
    <xdr:to>
      <xdr:col>0</xdr:col>
      <xdr:colOff>2238376</xdr:colOff>
      <xdr:row>23</xdr:row>
      <xdr:rowOff>83036</xdr:rowOff>
    </xdr:to>
    <xdr:sp macro="" textlink="Índice!B141">
      <xdr:nvSpPr>
        <xdr:cNvPr id="12" name="Retângulo: Cantos Arredondados 11">
          <a:hlinkClick xmlns:r="http://schemas.openxmlformats.org/officeDocument/2006/relationships" r:id="rId12"/>
          <a:extLst>
            <a:ext uri="{FF2B5EF4-FFF2-40B4-BE49-F238E27FC236}">
              <a16:creationId xmlns:a16="http://schemas.microsoft.com/office/drawing/2014/main" id="{EC81986A-24B4-4115-8BFD-0B23D8D18861}"/>
            </a:ext>
          </a:extLst>
        </xdr:cNvPr>
        <xdr:cNvSpPr/>
      </xdr:nvSpPr>
      <xdr:spPr>
        <a:xfrm>
          <a:off x="161925" y="703897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53A3F0D-D709-47F4-9265-FDAE64F509E5}"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8">
      <xdr:nvSpPr>
        <xdr:cNvPr id="13" name="Retângulo: Cantos Arredondados 12">
          <a:hlinkClick xmlns:r="http://schemas.openxmlformats.org/officeDocument/2006/relationships" r:id="rId5"/>
          <a:extLst>
            <a:ext uri="{FF2B5EF4-FFF2-40B4-BE49-F238E27FC236}">
              <a16:creationId xmlns:a16="http://schemas.microsoft.com/office/drawing/2014/main" id="{F0B65E0D-0722-486C-816E-9C907946F6CF}"/>
            </a:ext>
          </a:extLst>
        </xdr:cNvPr>
        <xdr:cNvSpPr/>
      </xdr:nvSpPr>
      <xdr:spPr>
        <a:xfrm>
          <a:off x="333375" y="22279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D3D8BF0-8A4D-49DE-8556-5811FA842CC4}"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Corporate structure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27">
      <xdr:nvSpPr>
        <xdr:cNvPr id="14" name="Retângulo: Cantos Arredondados 13">
          <a:hlinkClick xmlns:r="http://schemas.openxmlformats.org/officeDocument/2006/relationships" r:id="rId2"/>
          <a:extLst>
            <a:ext uri="{FF2B5EF4-FFF2-40B4-BE49-F238E27FC236}">
              <a16:creationId xmlns:a16="http://schemas.microsoft.com/office/drawing/2014/main" id="{39BD5AF1-C3EC-4C0B-9277-ADD5F08E5A22}"/>
            </a:ext>
          </a:extLst>
        </xdr:cNvPr>
        <xdr:cNvSpPr/>
      </xdr:nvSpPr>
      <xdr:spPr>
        <a:xfrm>
          <a:off x="333375" y="26851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4669BF0-3711-45C8-9F06-63A6E84C56A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Ethics, integrity and compliance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9</xdr:row>
      <xdr:rowOff>313458</xdr:rowOff>
    </xdr:from>
    <xdr:to>
      <xdr:col>0</xdr:col>
      <xdr:colOff>2241375</xdr:colOff>
      <xdr:row>11</xdr:row>
      <xdr:rowOff>74005</xdr:rowOff>
    </xdr:to>
    <xdr:sp macro="" textlink="Índice!C32">
      <xdr:nvSpPr>
        <xdr:cNvPr id="15" name="Retângulo: Cantos Arredondados 14">
          <a:hlinkClick xmlns:r="http://schemas.openxmlformats.org/officeDocument/2006/relationships" r:id="rId13"/>
          <a:extLst>
            <a:ext uri="{FF2B5EF4-FFF2-40B4-BE49-F238E27FC236}">
              <a16:creationId xmlns:a16="http://schemas.microsoft.com/office/drawing/2014/main" id="{12BC5BD5-3335-4BB2-88C0-B0202C47C1D3}"/>
            </a:ext>
          </a:extLst>
        </xdr:cNvPr>
        <xdr:cNvSpPr/>
      </xdr:nvSpPr>
      <xdr:spPr>
        <a:xfrm>
          <a:off x="333375" y="3142383"/>
          <a:ext cx="1908000"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05F95A3E-FE2D-47CB-A07D-74D8C23F39C5}"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Regulations, risk management and opportunities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11</xdr:row>
      <xdr:rowOff>151533</xdr:rowOff>
    </xdr:from>
    <xdr:to>
      <xdr:col>0</xdr:col>
      <xdr:colOff>2241375</xdr:colOff>
      <xdr:row>12</xdr:row>
      <xdr:rowOff>226405</xdr:rowOff>
    </xdr:to>
    <xdr:sp macro="" textlink="Índice!C37">
      <xdr:nvSpPr>
        <xdr:cNvPr id="16" name="Retângulo: Cantos Arredondados 15">
          <a:hlinkClick xmlns:r="http://schemas.openxmlformats.org/officeDocument/2006/relationships" r:id="rId1"/>
          <a:extLst>
            <a:ext uri="{FF2B5EF4-FFF2-40B4-BE49-F238E27FC236}">
              <a16:creationId xmlns:a16="http://schemas.microsoft.com/office/drawing/2014/main" id="{6F3DDE82-8802-471A-9C8C-AF5816ACDD27}"/>
            </a:ext>
          </a:extLst>
        </xdr:cNvPr>
        <xdr:cNvSpPr/>
      </xdr:nvSpPr>
      <xdr:spPr>
        <a:xfrm>
          <a:off x="333375" y="3609108"/>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FAA639B-63AB-41B0-843E-AC24A868ADE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Compensation policies and processes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17" name="Imagem 16">
          <a:extLst>
            <a:ext uri="{FF2B5EF4-FFF2-40B4-BE49-F238E27FC236}">
              <a16:creationId xmlns:a16="http://schemas.microsoft.com/office/drawing/2014/main" id="{BD230784-5056-4576-86CF-7438F2DDEFE7}"/>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18" name="Agrupar 17">
          <a:hlinkClick xmlns:r="http://schemas.openxmlformats.org/officeDocument/2006/relationships" r:id="rId15"/>
          <a:extLst>
            <a:ext uri="{FF2B5EF4-FFF2-40B4-BE49-F238E27FC236}">
              <a16:creationId xmlns:a16="http://schemas.microsoft.com/office/drawing/2014/main" id="{082C4440-171C-4EA7-AD74-E02A82235E83}"/>
            </a:ext>
          </a:extLst>
        </xdr:cNvPr>
        <xdr:cNvGrpSpPr/>
      </xdr:nvGrpSpPr>
      <xdr:grpSpPr>
        <a:xfrm>
          <a:off x="2914650" y="138112"/>
          <a:ext cx="1333500" cy="385200"/>
          <a:chOff x="2914760" y="138112"/>
          <a:chExt cx="1325814" cy="385200"/>
        </a:xfrm>
      </xdr:grpSpPr>
      <xdr:sp macro="" textlink="">
        <xdr:nvSpPr>
          <xdr:cNvPr id="19" name="Retângulo 18">
            <a:extLst>
              <a:ext uri="{FF2B5EF4-FFF2-40B4-BE49-F238E27FC236}">
                <a16:creationId xmlns:a16="http://schemas.microsoft.com/office/drawing/2014/main" id="{2BD3F635-8783-5318-6519-4E3965A96F07}"/>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20" name="Imagem 19">
            <a:extLst>
              <a:ext uri="{FF2B5EF4-FFF2-40B4-BE49-F238E27FC236}">
                <a16:creationId xmlns:a16="http://schemas.microsoft.com/office/drawing/2014/main" id="{D2F8C5B3-0879-E296-8D01-B2933A45DA4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21" name="Agrupar 20">
          <a:hlinkClick xmlns:r="http://schemas.openxmlformats.org/officeDocument/2006/relationships" r:id="rId17"/>
          <a:extLst>
            <a:ext uri="{FF2B5EF4-FFF2-40B4-BE49-F238E27FC236}">
              <a16:creationId xmlns:a16="http://schemas.microsoft.com/office/drawing/2014/main" id="{23B1915A-7E5F-4B0F-B710-4D43DC7D87DA}"/>
            </a:ext>
          </a:extLst>
        </xdr:cNvPr>
        <xdr:cNvGrpSpPr/>
      </xdr:nvGrpSpPr>
      <xdr:grpSpPr>
        <a:xfrm>
          <a:off x="4330700" y="150018"/>
          <a:ext cx="1104900" cy="375675"/>
          <a:chOff x="4295775" y="140493"/>
          <a:chExt cx="1104900" cy="385200"/>
        </a:xfrm>
      </xdr:grpSpPr>
      <xdr:sp macro="" textlink="">
        <xdr:nvSpPr>
          <xdr:cNvPr id="22" name="Retângulo 21">
            <a:extLst>
              <a:ext uri="{FF2B5EF4-FFF2-40B4-BE49-F238E27FC236}">
                <a16:creationId xmlns:a16="http://schemas.microsoft.com/office/drawing/2014/main" id="{2B950B7E-D041-D3A2-76B5-D0AEE256B6BE}"/>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23" name="Imagem 22">
            <a:extLst>
              <a:ext uri="{FF2B5EF4-FFF2-40B4-BE49-F238E27FC236}">
                <a16:creationId xmlns:a16="http://schemas.microsoft.com/office/drawing/2014/main" id="{F57438A3-533E-0CA0-4D93-6108699FDEC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absolute">
    <xdr:from>
      <xdr:col>8</xdr:col>
      <xdr:colOff>1082720</xdr:colOff>
      <xdr:row>0</xdr:row>
      <xdr:rowOff>149924</xdr:rowOff>
    </xdr:from>
    <xdr:to>
      <xdr:col>9</xdr:col>
      <xdr:colOff>112125</xdr:colOff>
      <xdr:row>1</xdr:row>
      <xdr:rowOff>226912</xdr:rowOff>
    </xdr:to>
    <xdr:grpSp>
      <xdr:nvGrpSpPr>
        <xdr:cNvPr id="10" name="Agrupar 9">
          <a:hlinkClick xmlns:r="http://schemas.openxmlformats.org/officeDocument/2006/relationships" r:id="rId1"/>
          <a:extLst>
            <a:ext uri="{FF2B5EF4-FFF2-40B4-BE49-F238E27FC236}">
              <a16:creationId xmlns:a16="http://schemas.microsoft.com/office/drawing/2014/main" id="{3C69A5A9-11CB-43F0-97F9-93B6F561536F}"/>
            </a:ext>
          </a:extLst>
        </xdr:cNvPr>
        <xdr:cNvGrpSpPr/>
      </xdr:nvGrpSpPr>
      <xdr:grpSpPr>
        <a:xfrm>
          <a:off x="11922170" y="149924"/>
          <a:ext cx="420055" cy="391313"/>
          <a:chOff x="11937133" y="129787"/>
          <a:chExt cx="416880" cy="386672"/>
        </a:xfrm>
      </xdr:grpSpPr>
      <xdr:sp macro="" textlink="">
        <xdr:nvSpPr>
          <xdr:cNvPr id="11" name="Retângulo: Cantos Arredondados 10">
            <a:extLst>
              <a:ext uri="{FF2B5EF4-FFF2-40B4-BE49-F238E27FC236}">
                <a16:creationId xmlns:a16="http://schemas.microsoft.com/office/drawing/2014/main" id="{B601C3DA-33B0-10FA-6157-FD72AE709F7E}"/>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358BC615-B41D-D5AA-8105-3F52A6ACE144}"/>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586700</xdr:colOff>
      <xdr:row>0</xdr:row>
      <xdr:rowOff>149924</xdr:rowOff>
    </xdr:from>
    <xdr:to>
      <xdr:col>8</xdr:col>
      <xdr:colOff>990478</xdr:colOff>
      <xdr:row>1</xdr:row>
      <xdr:rowOff>226912</xdr:rowOff>
    </xdr:to>
    <xdr:grpSp>
      <xdr:nvGrpSpPr>
        <xdr:cNvPr id="13" name="Agrupar 12">
          <a:hlinkClick xmlns:r="http://schemas.openxmlformats.org/officeDocument/2006/relationships" r:id="rId2"/>
          <a:extLst>
            <a:ext uri="{FF2B5EF4-FFF2-40B4-BE49-F238E27FC236}">
              <a16:creationId xmlns:a16="http://schemas.microsoft.com/office/drawing/2014/main" id="{319442CC-2E8D-4065-A71B-9C33D0569AAD}"/>
            </a:ext>
          </a:extLst>
        </xdr:cNvPr>
        <xdr:cNvGrpSpPr/>
      </xdr:nvGrpSpPr>
      <xdr:grpSpPr>
        <a:xfrm>
          <a:off x="11426150" y="149924"/>
          <a:ext cx="403778" cy="391313"/>
          <a:chOff x="11434763" y="129787"/>
          <a:chExt cx="413303" cy="386672"/>
        </a:xfrm>
      </xdr:grpSpPr>
      <xdr:sp macro="" textlink="">
        <xdr:nvSpPr>
          <xdr:cNvPr id="14" name="Retângulo: Cantos Arredondados 13">
            <a:extLst>
              <a:ext uri="{FF2B5EF4-FFF2-40B4-BE49-F238E27FC236}">
                <a16:creationId xmlns:a16="http://schemas.microsoft.com/office/drawing/2014/main" id="{FBB526D2-3734-6D34-E065-23514E7236F7}"/>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5FAD7D82-3574-F5B0-1EF6-26B74717BEC3}"/>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43" name="Retângulo: Cantos Arredondados 42">
          <a:hlinkClick xmlns:r="http://schemas.openxmlformats.org/officeDocument/2006/relationships" r:id="rId3"/>
          <a:extLst>
            <a:ext uri="{FF2B5EF4-FFF2-40B4-BE49-F238E27FC236}">
              <a16:creationId xmlns:a16="http://schemas.microsoft.com/office/drawing/2014/main" id="{496F99C7-8929-4776-B253-23130B89DC2E}"/>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B806104A-2929-478A-BD44-3B9290BA2BA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5" name="Retângulo: Cantos Arredondados 44">
          <a:hlinkClick xmlns:r="http://schemas.openxmlformats.org/officeDocument/2006/relationships" r:id="rId4"/>
          <a:extLst>
            <a:ext uri="{FF2B5EF4-FFF2-40B4-BE49-F238E27FC236}">
              <a16:creationId xmlns:a16="http://schemas.microsoft.com/office/drawing/2014/main" id="{BA1BF7A6-4DEE-4327-99CA-2694B99F4091}"/>
            </a:ext>
          </a:extLst>
        </xdr:cNvPr>
        <xdr:cNvSpPr/>
      </xdr:nvSpPr>
      <xdr:spPr>
        <a:xfrm>
          <a:off x="161925" y="130405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398261-4DEC-49A2-8BA0-2B1853B2E870}"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5</xdr:row>
      <xdr:rowOff>195694</xdr:rowOff>
    </xdr:from>
    <xdr:to>
      <xdr:col>0</xdr:col>
      <xdr:colOff>2238376</xdr:colOff>
      <xdr:row>6</xdr:row>
      <xdr:rowOff>270565</xdr:rowOff>
    </xdr:to>
    <xdr:sp macro="" textlink="Índice!B18">
      <xdr:nvSpPr>
        <xdr:cNvPr id="46" name="Retângulo: Cantos Arredondados 45">
          <a:hlinkClick xmlns:r="http://schemas.openxmlformats.org/officeDocument/2006/relationships" r:id="rId5"/>
          <a:extLst>
            <a:ext uri="{FF2B5EF4-FFF2-40B4-BE49-F238E27FC236}">
              <a16:creationId xmlns:a16="http://schemas.microsoft.com/office/drawing/2014/main" id="{EB66E42B-A2C6-4410-ACE1-5D884D42EFB0}"/>
            </a:ext>
          </a:extLst>
        </xdr:cNvPr>
        <xdr:cNvSpPr/>
      </xdr:nvSpPr>
      <xdr:spPr>
        <a:xfrm>
          <a:off x="161925" y="1767319"/>
          <a:ext cx="2076451" cy="389196"/>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A834FF45-D756-4828-8A27-463C4CD578B9}"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CORPORATE GOVERNANCE</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1730</xdr:rowOff>
    </xdr:from>
    <xdr:to>
      <xdr:col>0</xdr:col>
      <xdr:colOff>2238376</xdr:colOff>
      <xdr:row>14</xdr:row>
      <xdr:rowOff>76601</xdr:rowOff>
    </xdr:to>
    <xdr:sp macro="" textlink="Índice!B42">
      <xdr:nvSpPr>
        <xdr:cNvPr id="47" name="Retângulo: Cantos Arredondados 46">
          <a:hlinkClick xmlns:r="http://schemas.openxmlformats.org/officeDocument/2006/relationships" r:id="rId1"/>
          <a:extLst>
            <a:ext uri="{FF2B5EF4-FFF2-40B4-BE49-F238E27FC236}">
              <a16:creationId xmlns:a16="http://schemas.microsoft.com/office/drawing/2014/main" id="{5C70C497-4DA2-4D0A-AF6A-97B380BD7DE7}"/>
            </a:ext>
          </a:extLst>
        </xdr:cNvPr>
        <xdr:cNvSpPr/>
      </xdr:nvSpPr>
      <xdr:spPr>
        <a:xfrm>
          <a:off x="161925" y="40879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3919EFC-5CD5-4D4C-92C2-7B6F4A243EE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179241</xdr:rowOff>
    </xdr:from>
    <xdr:to>
      <xdr:col>0</xdr:col>
      <xdr:colOff>2238376</xdr:colOff>
      <xdr:row>15</xdr:row>
      <xdr:rowOff>254113</xdr:rowOff>
    </xdr:to>
    <xdr:sp macro="" textlink="Índice!B46">
      <xdr:nvSpPr>
        <xdr:cNvPr id="48" name="Retângulo: Cantos Arredondados 47">
          <a:hlinkClick xmlns:r="http://schemas.openxmlformats.org/officeDocument/2006/relationships" r:id="rId6"/>
          <a:extLst>
            <a:ext uri="{FF2B5EF4-FFF2-40B4-BE49-F238E27FC236}">
              <a16:creationId xmlns:a16="http://schemas.microsoft.com/office/drawing/2014/main" id="{75C0B6E3-7E40-4A9F-8B3A-2D5ACEFDC07E}"/>
            </a:ext>
          </a:extLst>
        </xdr:cNvPr>
        <xdr:cNvSpPr/>
      </xdr:nvSpPr>
      <xdr:spPr>
        <a:xfrm>
          <a:off x="161925" y="457979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0A2A968-3118-4972-80A0-E9187C724430}"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42427</xdr:rowOff>
    </xdr:from>
    <xdr:to>
      <xdr:col>0</xdr:col>
      <xdr:colOff>2238376</xdr:colOff>
      <xdr:row>17</xdr:row>
      <xdr:rowOff>125463</xdr:rowOff>
    </xdr:to>
    <xdr:sp macro="" textlink="Índice!B85">
      <xdr:nvSpPr>
        <xdr:cNvPr id="49" name="Retângulo: Cantos Arredondados 48">
          <a:hlinkClick xmlns:r="http://schemas.openxmlformats.org/officeDocument/2006/relationships" r:id="rId7"/>
          <a:extLst>
            <a:ext uri="{FF2B5EF4-FFF2-40B4-BE49-F238E27FC236}">
              <a16:creationId xmlns:a16="http://schemas.microsoft.com/office/drawing/2014/main" id="{7EAA58F3-91BA-41F3-8A82-E683B80FD3E3}"/>
            </a:ext>
          </a:extLst>
        </xdr:cNvPr>
        <xdr:cNvSpPr/>
      </xdr:nvSpPr>
      <xdr:spPr>
        <a:xfrm>
          <a:off x="161925" y="507162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1622222-048A-4CBE-AF11-D113326E99B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219938</xdr:rowOff>
    </xdr:from>
    <xdr:to>
      <xdr:col>0</xdr:col>
      <xdr:colOff>2238376</xdr:colOff>
      <xdr:row>18</xdr:row>
      <xdr:rowOff>302973</xdr:rowOff>
    </xdr:to>
    <xdr:sp macro="" textlink="Índice!B114">
      <xdr:nvSpPr>
        <xdr:cNvPr id="50" name="Retângulo: Cantos Arredondados 49">
          <a:hlinkClick xmlns:r="http://schemas.openxmlformats.org/officeDocument/2006/relationships" r:id="rId8"/>
          <a:extLst>
            <a:ext uri="{FF2B5EF4-FFF2-40B4-BE49-F238E27FC236}">
              <a16:creationId xmlns:a16="http://schemas.microsoft.com/office/drawing/2014/main" id="{A6F5F0D8-2037-4E0A-A6F1-258D0DCB9383}"/>
            </a:ext>
          </a:extLst>
        </xdr:cNvPr>
        <xdr:cNvSpPr/>
      </xdr:nvSpPr>
      <xdr:spPr>
        <a:xfrm>
          <a:off x="161925" y="556346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FAE40E0-4A75-405E-BF88-93068799AC7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83124</xdr:rowOff>
    </xdr:from>
    <xdr:to>
      <xdr:col>0</xdr:col>
      <xdr:colOff>2238376</xdr:colOff>
      <xdr:row>20</xdr:row>
      <xdr:rowOff>166160</xdr:rowOff>
    </xdr:to>
    <xdr:sp macro="" textlink="Índice!B132">
      <xdr:nvSpPr>
        <xdr:cNvPr id="51" name="Retângulo: Cantos Arredondados 50">
          <a:hlinkClick xmlns:r="http://schemas.openxmlformats.org/officeDocument/2006/relationships" r:id="rId9"/>
          <a:extLst>
            <a:ext uri="{FF2B5EF4-FFF2-40B4-BE49-F238E27FC236}">
              <a16:creationId xmlns:a16="http://schemas.microsoft.com/office/drawing/2014/main" id="{D8CFAA55-F485-488A-87C6-0600082EF0BC}"/>
            </a:ext>
          </a:extLst>
        </xdr:cNvPr>
        <xdr:cNvSpPr/>
      </xdr:nvSpPr>
      <xdr:spPr>
        <a:xfrm>
          <a:off x="161925" y="605529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F95A4F1-9526-4C9B-BBE4-7E3FED210463}"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20</xdr:row>
      <xdr:rowOff>260635</xdr:rowOff>
    </xdr:from>
    <xdr:to>
      <xdr:col>0</xdr:col>
      <xdr:colOff>2238376</xdr:colOff>
      <xdr:row>22</xdr:row>
      <xdr:rowOff>30706</xdr:rowOff>
    </xdr:to>
    <xdr:sp macro="" textlink="Índice!B134">
      <xdr:nvSpPr>
        <xdr:cNvPr id="52" name="Retângulo: Cantos Arredondados 51">
          <a:hlinkClick xmlns:r="http://schemas.openxmlformats.org/officeDocument/2006/relationships" r:id="rId10"/>
          <a:extLst>
            <a:ext uri="{FF2B5EF4-FFF2-40B4-BE49-F238E27FC236}">
              <a16:creationId xmlns:a16="http://schemas.microsoft.com/office/drawing/2014/main" id="{172CBC01-BBC5-4D61-8C1D-9E24A21E363F}"/>
            </a:ext>
          </a:extLst>
        </xdr:cNvPr>
        <xdr:cNvSpPr/>
      </xdr:nvSpPr>
      <xdr:spPr>
        <a:xfrm>
          <a:off x="161925" y="654713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209F7A0-77C9-4C25-822C-5D06B8392758}"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22</xdr:row>
      <xdr:rowOff>123825</xdr:rowOff>
    </xdr:from>
    <xdr:to>
      <xdr:col>0</xdr:col>
      <xdr:colOff>2238376</xdr:colOff>
      <xdr:row>23</xdr:row>
      <xdr:rowOff>206861</xdr:rowOff>
    </xdr:to>
    <xdr:sp macro="" textlink="Índice!B141">
      <xdr:nvSpPr>
        <xdr:cNvPr id="53" name="Retângulo: Cantos Arredondados 52">
          <a:hlinkClick xmlns:r="http://schemas.openxmlformats.org/officeDocument/2006/relationships" r:id="rId11"/>
          <a:extLst>
            <a:ext uri="{FF2B5EF4-FFF2-40B4-BE49-F238E27FC236}">
              <a16:creationId xmlns:a16="http://schemas.microsoft.com/office/drawing/2014/main" id="{FA9F9114-09A3-429B-B073-3DF9D52CF39C}"/>
            </a:ext>
          </a:extLst>
        </xdr:cNvPr>
        <xdr:cNvSpPr/>
      </xdr:nvSpPr>
      <xdr:spPr>
        <a:xfrm>
          <a:off x="161925" y="703897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53A3F0D-D709-47F4-9265-FDAE64F509E5}"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8">
      <xdr:nvSpPr>
        <xdr:cNvPr id="54" name="Retângulo: Cantos Arredondados 53">
          <a:hlinkClick xmlns:r="http://schemas.openxmlformats.org/officeDocument/2006/relationships" r:id="rId5"/>
          <a:extLst>
            <a:ext uri="{FF2B5EF4-FFF2-40B4-BE49-F238E27FC236}">
              <a16:creationId xmlns:a16="http://schemas.microsoft.com/office/drawing/2014/main" id="{DE73B79C-BDEE-4EFB-BAF0-862D6D4D3B07}"/>
            </a:ext>
          </a:extLst>
        </xdr:cNvPr>
        <xdr:cNvSpPr/>
      </xdr:nvSpPr>
      <xdr:spPr>
        <a:xfrm>
          <a:off x="333375" y="22279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D3D8BF0-8A4D-49DE-8556-5811FA842CC4}"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Corporate structure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27">
      <xdr:nvSpPr>
        <xdr:cNvPr id="55" name="Retângulo: Cantos Arredondados 54">
          <a:hlinkClick xmlns:r="http://schemas.openxmlformats.org/officeDocument/2006/relationships" r:id="rId12"/>
          <a:extLst>
            <a:ext uri="{FF2B5EF4-FFF2-40B4-BE49-F238E27FC236}">
              <a16:creationId xmlns:a16="http://schemas.microsoft.com/office/drawing/2014/main" id="{4EB915F5-A520-475D-BD76-45891FF79EF2}"/>
            </a:ext>
          </a:extLst>
        </xdr:cNvPr>
        <xdr:cNvSpPr/>
      </xdr:nvSpPr>
      <xdr:spPr>
        <a:xfrm>
          <a:off x="333375" y="26851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4669BF0-3711-45C8-9F06-63A6E84C56A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Ethics, integrity and compliance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9</xdr:row>
      <xdr:rowOff>313458</xdr:rowOff>
    </xdr:from>
    <xdr:to>
      <xdr:col>0</xdr:col>
      <xdr:colOff>2241375</xdr:colOff>
      <xdr:row>11</xdr:row>
      <xdr:rowOff>74005</xdr:rowOff>
    </xdr:to>
    <xdr:sp macro="" textlink="Índice!C32">
      <xdr:nvSpPr>
        <xdr:cNvPr id="56" name="Retângulo: Cantos Arredondados 55">
          <a:hlinkClick xmlns:r="http://schemas.openxmlformats.org/officeDocument/2006/relationships" r:id="rId2"/>
          <a:extLst>
            <a:ext uri="{FF2B5EF4-FFF2-40B4-BE49-F238E27FC236}">
              <a16:creationId xmlns:a16="http://schemas.microsoft.com/office/drawing/2014/main" id="{FE4B8160-727B-44FA-B856-9E3C8A7BA506}"/>
            </a:ext>
          </a:extLst>
        </xdr:cNvPr>
        <xdr:cNvSpPr/>
      </xdr:nvSpPr>
      <xdr:spPr>
        <a:xfrm>
          <a:off x="333375" y="31423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05F95A3E-FE2D-47CB-A07D-74D8C23F39C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Regulations, risk management and opportunities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11</xdr:row>
      <xdr:rowOff>151533</xdr:rowOff>
    </xdr:from>
    <xdr:to>
      <xdr:col>0</xdr:col>
      <xdr:colOff>2241375</xdr:colOff>
      <xdr:row>12</xdr:row>
      <xdr:rowOff>226405</xdr:rowOff>
    </xdr:to>
    <xdr:sp macro="" textlink="Índice!C37">
      <xdr:nvSpPr>
        <xdr:cNvPr id="57" name="Retângulo: Cantos Arredondados 56">
          <a:hlinkClick xmlns:r="http://schemas.openxmlformats.org/officeDocument/2006/relationships" r:id="rId13"/>
          <a:extLst>
            <a:ext uri="{FF2B5EF4-FFF2-40B4-BE49-F238E27FC236}">
              <a16:creationId xmlns:a16="http://schemas.microsoft.com/office/drawing/2014/main" id="{4A4AFD0B-3FDF-4BE3-8E97-9315C554EF17}"/>
            </a:ext>
          </a:extLst>
        </xdr:cNvPr>
        <xdr:cNvSpPr/>
      </xdr:nvSpPr>
      <xdr:spPr>
        <a:xfrm>
          <a:off x="333375" y="3609108"/>
          <a:ext cx="1908000"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FAA639B-63AB-41B0-843E-AC24A868ADEB}"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Compensation policies and processes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58" name="Imagem 57">
          <a:extLst>
            <a:ext uri="{FF2B5EF4-FFF2-40B4-BE49-F238E27FC236}">
              <a16:creationId xmlns:a16="http://schemas.microsoft.com/office/drawing/2014/main" id="{A3823638-8E90-4F86-A0FC-FBD91183C7B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59" name="Agrupar 58">
          <a:hlinkClick xmlns:r="http://schemas.openxmlformats.org/officeDocument/2006/relationships" r:id="rId15"/>
          <a:extLst>
            <a:ext uri="{FF2B5EF4-FFF2-40B4-BE49-F238E27FC236}">
              <a16:creationId xmlns:a16="http://schemas.microsoft.com/office/drawing/2014/main" id="{32A51558-42D5-4B84-9F8D-3140317D2C9C}"/>
            </a:ext>
          </a:extLst>
        </xdr:cNvPr>
        <xdr:cNvGrpSpPr/>
      </xdr:nvGrpSpPr>
      <xdr:grpSpPr>
        <a:xfrm>
          <a:off x="2914650" y="138112"/>
          <a:ext cx="1333500" cy="385200"/>
          <a:chOff x="2914760" y="138112"/>
          <a:chExt cx="1325814" cy="385200"/>
        </a:xfrm>
      </xdr:grpSpPr>
      <xdr:sp macro="" textlink="">
        <xdr:nvSpPr>
          <xdr:cNvPr id="60" name="Retângulo 59">
            <a:extLst>
              <a:ext uri="{FF2B5EF4-FFF2-40B4-BE49-F238E27FC236}">
                <a16:creationId xmlns:a16="http://schemas.microsoft.com/office/drawing/2014/main" id="{C72038CE-996E-3BF7-FB91-8EFA6374334B}"/>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61" name="Imagem 60">
            <a:extLst>
              <a:ext uri="{FF2B5EF4-FFF2-40B4-BE49-F238E27FC236}">
                <a16:creationId xmlns:a16="http://schemas.microsoft.com/office/drawing/2014/main" id="{3A09D45D-3525-30A5-7CCA-2E2D8465374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62" name="Agrupar 61">
          <a:hlinkClick xmlns:r="http://schemas.openxmlformats.org/officeDocument/2006/relationships" r:id="rId17"/>
          <a:extLst>
            <a:ext uri="{FF2B5EF4-FFF2-40B4-BE49-F238E27FC236}">
              <a16:creationId xmlns:a16="http://schemas.microsoft.com/office/drawing/2014/main" id="{951B1874-F8C7-43F8-8700-CDECD873A205}"/>
            </a:ext>
          </a:extLst>
        </xdr:cNvPr>
        <xdr:cNvGrpSpPr/>
      </xdr:nvGrpSpPr>
      <xdr:grpSpPr>
        <a:xfrm>
          <a:off x="4330700" y="150018"/>
          <a:ext cx="1104900" cy="375675"/>
          <a:chOff x="4295775" y="140493"/>
          <a:chExt cx="1104900" cy="385200"/>
        </a:xfrm>
      </xdr:grpSpPr>
      <xdr:sp macro="" textlink="">
        <xdr:nvSpPr>
          <xdr:cNvPr id="63" name="Retângulo 62">
            <a:extLst>
              <a:ext uri="{FF2B5EF4-FFF2-40B4-BE49-F238E27FC236}">
                <a16:creationId xmlns:a16="http://schemas.microsoft.com/office/drawing/2014/main" id="{0C9BDAEC-31D9-F5F1-F967-CFD8304BCD24}"/>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64" name="Imagem 63">
            <a:extLst>
              <a:ext uri="{FF2B5EF4-FFF2-40B4-BE49-F238E27FC236}">
                <a16:creationId xmlns:a16="http://schemas.microsoft.com/office/drawing/2014/main" id="{E1E07E4F-FE58-3B6E-8466-60C4C2DD036F}"/>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168275</xdr:colOff>
      <xdr:row>2</xdr:row>
      <xdr:rowOff>209550</xdr:rowOff>
    </xdr:from>
    <xdr:to>
      <xdr:col>0</xdr:col>
      <xdr:colOff>2244726</xdr:colOff>
      <xdr:row>3</xdr:row>
      <xdr:rowOff>302111</xdr:rowOff>
    </xdr:to>
    <xdr:sp macro="" textlink="Índice!B6">
      <xdr:nvSpPr>
        <xdr:cNvPr id="2" name="Retângulo: Cantos Arredondados 1">
          <a:hlinkClick xmlns:r="http://schemas.openxmlformats.org/officeDocument/2006/relationships" r:id="rId1"/>
          <a:extLst>
            <a:ext uri="{FF2B5EF4-FFF2-40B4-BE49-F238E27FC236}">
              <a16:creationId xmlns:a16="http://schemas.microsoft.com/office/drawing/2014/main" id="{B73BD4A0-8C32-4EB7-8F4B-0EC28CEFD6B0}"/>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E5B4AA67-B32F-4D54-8EB4-0DC777CCF15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8</xdr:col>
      <xdr:colOff>1082716</xdr:colOff>
      <xdr:row>0</xdr:row>
      <xdr:rowOff>149920</xdr:rowOff>
    </xdr:from>
    <xdr:to>
      <xdr:col>9</xdr:col>
      <xdr:colOff>112121</xdr:colOff>
      <xdr:row>1</xdr:row>
      <xdr:rowOff>228268</xdr:rowOff>
    </xdr:to>
    <xdr:grpSp>
      <xdr:nvGrpSpPr>
        <xdr:cNvPr id="10" name="Agrupar 9">
          <a:hlinkClick xmlns:r="http://schemas.openxmlformats.org/officeDocument/2006/relationships" r:id="rId2"/>
          <a:extLst>
            <a:ext uri="{FF2B5EF4-FFF2-40B4-BE49-F238E27FC236}">
              <a16:creationId xmlns:a16="http://schemas.microsoft.com/office/drawing/2014/main" id="{91D2A297-5A28-4218-A6EB-56853DC58EEF}"/>
            </a:ext>
          </a:extLst>
        </xdr:cNvPr>
        <xdr:cNvGrpSpPr/>
      </xdr:nvGrpSpPr>
      <xdr:grpSpPr>
        <a:xfrm>
          <a:off x="11922166" y="149920"/>
          <a:ext cx="420055" cy="392673"/>
          <a:chOff x="11937133" y="129787"/>
          <a:chExt cx="416880" cy="386672"/>
        </a:xfrm>
      </xdr:grpSpPr>
      <xdr:sp macro="" textlink="">
        <xdr:nvSpPr>
          <xdr:cNvPr id="11" name="Retângulo: Cantos Arredondados 10">
            <a:extLst>
              <a:ext uri="{FF2B5EF4-FFF2-40B4-BE49-F238E27FC236}">
                <a16:creationId xmlns:a16="http://schemas.microsoft.com/office/drawing/2014/main" id="{7BFB813F-8400-F9A6-4227-1FC58E3F9A6C}"/>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5E27D3B5-89E3-749C-A73E-50AE6400BE35}"/>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586696</xdr:colOff>
      <xdr:row>0</xdr:row>
      <xdr:rowOff>149920</xdr:rowOff>
    </xdr:from>
    <xdr:to>
      <xdr:col>8</xdr:col>
      <xdr:colOff>990474</xdr:colOff>
      <xdr:row>1</xdr:row>
      <xdr:rowOff>228268</xdr:rowOff>
    </xdr:to>
    <xdr:grpSp>
      <xdr:nvGrpSpPr>
        <xdr:cNvPr id="13" name="Agrupar 12">
          <a:hlinkClick xmlns:r="http://schemas.openxmlformats.org/officeDocument/2006/relationships" r:id="rId3"/>
          <a:extLst>
            <a:ext uri="{FF2B5EF4-FFF2-40B4-BE49-F238E27FC236}">
              <a16:creationId xmlns:a16="http://schemas.microsoft.com/office/drawing/2014/main" id="{2504AC3C-9044-400E-9EE2-9D95A9BCA70D}"/>
            </a:ext>
          </a:extLst>
        </xdr:cNvPr>
        <xdr:cNvGrpSpPr/>
      </xdr:nvGrpSpPr>
      <xdr:grpSpPr>
        <a:xfrm>
          <a:off x="11426146" y="149920"/>
          <a:ext cx="403778" cy="392673"/>
          <a:chOff x="11434763" y="129787"/>
          <a:chExt cx="413303" cy="386672"/>
        </a:xfrm>
      </xdr:grpSpPr>
      <xdr:sp macro="" textlink="">
        <xdr:nvSpPr>
          <xdr:cNvPr id="14" name="Retângulo: Cantos Arredondados 13">
            <a:extLst>
              <a:ext uri="{FF2B5EF4-FFF2-40B4-BE49-F238E27FC236}">
                <a16:creationId xmlns:a16="http://schemas.microsoft.com/office/drawing/2014/main" id="{3FFD5D10-111A-94F2-1BE0-CA067CA4D3F1}"/>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8E8480C5-C83F-EED1-A342-2C89CC4AF90B}"/>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6" name="Retângulo: Cantos Arredondados 15">
          <a:hlinkClick xmlns:r="http://schemas.openxmlformats.org/officeDocument/2006/relationships" r:id="rId4"/>
          <a:extLst>
            <a:ext uri="{FF2B5EF4-FFF2-40B4-BE49-F238E27FC236}">
              <a16:creationId xmlns:a16="http://schemas.microsoft.com/office/drawing/2014/main" id="{9FA37DAC-5E4B-418E-8ECD-C2653293333C}"/>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6E054AF-A398-475D-AD5A-654899B665E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7" name="Retângulo: Cantos Arredondados 16">
          <a:hlinkClick xmlns:r="http://schemas.openxmlformats.org/officeDocument/2006/relationships" r:id="rId5"/>
          <a:extLst>
            <a:ext uri="{FF2B5EF4-FFF2-40B4-BE49-F238E27FC236}">
              <a16:creationId xmlns:a16="http://schemas.microsoft.com/office/drawing/2014/main" id="{38116023-6279-48CF-872F-142B0832F86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C569B45-2F30-4005-8839-88E5FC73D6B5}"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7</xdr:row>
      <xdr:rowOff>409976</xdr:rowOff>
    </xdr:to>
    <xdr:sp macro="" textlink="Índice!B42">
      <xdr:nvSpPr>
        <xdr:cNvPr id="18" name="Retângulo: Cantos Arredondados 17">
          <a:hlinkClick xmlns:r="http://schemas.openxmlformats.org/officeDocument/2006/relationships" r:id="rId6"/>
          <a:extLst>
            <a:ext uri="{FF2B5EF4-FFF2-40B4-BE49-F238E27FC236}">
              <a16:creationId xmlns:a16="http://schemas.microsoft.com/office/drawing/2014/main" id="{A37343B2-A13D-46BE-B0F5-38DE455FA5E1}"/>
            </a:ext>
          </a:extLst>
        </xdr:cNvPr>
        <xdr:cNvSpPr/>
      </xdr:nvSpPr>
      <xdr:spPr>
        <a:xfrm>
          <a:off x="168275" y="2221055"/>
          <a:ext cx="2076451" cy="389196"/>
        </a:xfrm>
        <a:prstGeom prst="round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713B4B8-EE96-4966-A33E-FDC8D6998DEA}"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FINANCIAL CAPITAL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208376</xdr:rowOff>
    </xdr:from>
    <xdr:to>
      <xdr:col>0</xdr:col>
      <xdr:colOff>2244726</xdr:colOff>
      <xdr:row>10</xdr:row>
      <xdr:rowOff>282688</xdr:rowOff>
    </xdr:to>
    <xdr:sp macro="" textlink="Índice!B46">
      <xdr:nvSpPr>
        <xdr:cNvPr id="19" name="Retângulo: Cantos Arredondados 18">
          <a:hlinkClick xmlns:r="http://schemas.openxmlformats.org/officeDocument/2006/relationships" r:id="rId2"/>
          <a:extLst>
            <a:ext uri="{FF2B5EF4-FFF2-40B4-BE49-F238E27FC236}">
              <a16:creationId xmlns:a16="http://schemas.microsoft.com/office/drawing/2014/main" id="{8629988A-7309-4EAC-8AD1-5A719518E663}"/>
            </a:ext>
          </a:extLst>
        </xdr:cNvPr>
        <xdr:cNvSpPr/>
      </xdr:nvSpPr>
      <xdr:spPr>
        <a:xfrm>
          <a:off x="168275" y="3160566"/>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EBB635E-9343-4A87-B4A6-9EC5AC0F8635}"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61477</xdr:rowOff>
    </xdr:from>
    <xdr:to>
      <xdr:col>0</xdr:col>
      <xdr:colOff>2244726</xdr:colOff>
      <xdr:row>12</xdr:row>
      <xdr:rowOff>147128</xdr:rowOff>
    </xdr:to>
    <xdr:sp macro="" textlink="Índice!B85">
      <xdr:nvSpPr>
        <xdr:cNvPr id="20" name="Retângulo: Cantos Arredondados 19">
          <a:hlinkClick xmlns:r="http://schemas.openxmlformats.org/officeDocument/2006/relationships" r:id="rId7"/>
          <a:extLst>
            <a:ext uri="{FF2B5EF4-FFF2-40B4-BE49-F238E27FC236}">
              <a16:creationId xmlns:a16="http://schemas.microsoft.com/office/drawing/2014/main" id="{9DBB5613-8601-4B22-B2A8-986DF4C058F5}"/>
            </a:ext>
          </a:extLst>
        </xdr:cNvPr>
        <xdr:cNvSpPr/>
      </xdr:nvSpPr>
      <xdr:spPr>
        <a:xfrm>
          <a:off x="168275" y="3642877"/>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4A3DF4C-F4CA-43FE-8DC8-8A41B105ED80}"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245338</xdr:rowOff>
    </xdr:from>
    <xdr:to>
      <xdr:col>0</xdr:col>
      <xdr:colOff>2244726</xdr:colOff>
      <xdr:row>14</xdr:row>
      <xdr:rowOff>7138</xdr:rowOff>
    </xdr:to>
    <xdr:sp macro="" textlink="Índice!B114">
      <xdr:nvSpPr>
        <xdr:cNvPr id="21" name="Retângulo: Cantos Arredondados 20">
          <a:hlinkClick xmlns:r="http://schemas.openxmlformats.org/officeDocument/2006/relationships" r:id="rId8"/>
          <a:extLst>
            <a:ext uri="{FF2B5EF4-FFF2-40B4-BE49-F238E27FC236}">
              <a16:creationId xmlns:a16="http://schemas.microsoft.com/office/drawing/2014/main" id="{DBD25612-E53F-423F-9D00-0C2C96E2A8E0}"/>
            </a:ext>
          </a:extLst>
        </xdr:cNvPr>
        <xdr:cNvSpPr/>
      </xdr:nvSpPr>
      <xdr:spPr>
        <a:xfrm>
          <a:off x="168275" y="4141063"/>
          <a:ext cx="2076451" cy="39101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67024E3-DBBF-4216-AFA4-E0B5CAD70B28}"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14</xdr:row>
      <xdr:rowOff>110018</xdr:rowOff>
    </xdr:from>
    <xdr:to>
      <xdr:col>0</xdr:col>
      <xdr:colOff>2244726</xdr:colOff>
      <xdr:row>15</xdr:row>
      <xdr:rowOff>196229</xdr:rowOff>
    </xdr:to>
    <xdr:sp macro="" textlink="Índice!B132">
      <xdr:nvSpPr>
        <xdr:cNvPr id="22" name="Retângulo: Cantos Arredondados 21">
          <a:hlinkClick xmlns:r="http://schemas.openxmlformats.org/officeDocument/2006/relationships" r:id="rId9"/>
          <a:extLst>
            <a:ext uri="{FF2B5EF4-FFF2-40B4-BE49-F238E27FC236}">
              <a16:creationId xmlns:a16="http://schemas.microsoft.com/office/drawing/2014/main" id="{18E24BEF-DF1B-4985-A0ED-BA6602327BCC}"/>
            </a:ext>
          </a:extLst>
        </xdr:cNvPr>
        <xdr:cNvSpPr/>
      </xdr:nvSpPr>
      <xdr:spPr>
        <a:xfrm>
          <a:off x="168275" y="4636074"/>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57FE6CA-B376-4625-80AF-E21AF94642C2}"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290704</xdr:rowOff>
    </xdr:from>
    <xdr:to>
      <xdr:col>0</xdr:col>
      <xdr:colOff>2244726</xdr:colOff>
      <xdr:row>16</xdr:row>
      <xdr:rowOff>365575</xdr:rowOff>
    </xdr:to>
    <xdr:sp macro="" textlink="Índice!B134">
      <xdr:nvSpPr>
        <xdr:cNvPr id="23" name="Retângulo: Cantos Arredondados 22">
          <a:hlinkClick xmlns:r="http://schemas.openxmlformats.org/officeDocument/2006/relationships" r:id="rId10"/>
          <a:extLst>
            <a:ext uri="{FF2B5EF4-FFF2-40B4-BE49-F238E27FC236}">
              <a16:creationId xmlns:a16="http://schemas.microsoft.com/office/drawing/2014/main" id="{3A750DA0-4315-4BCD-81DF-E5A614FA532A}"/>
            </a:ext>
          </a:extLst>
        </xdr:cNvPr>
        <xdr:cNvSpPr/>
      </xdr:nvSpPr>
      <xdr:spPr>
        <a:xfrm>
          <a:off x="168275" y="513108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D29CD8A-867C-4920-B429-DBD895468D84}"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33244</xdr:rowOff>
    </xdr:from>
    <xdr:to>
      <xdr:col>0</xdr:col>
      <xdr:colOff>2244726</xdr:colOff>
      <xdr:row>18</xdr:row>
      <xdr:rowOff>109931</xdr:rowOff>
    </xdr:to>
    <xdr:sp macro="" textlink="Índice!B141">
      <xdr:nvSpPr>
        <xdr:cNvPr id="24" name="Retângulo: Cantos Arredondados 23">
          <a:hlinkClick xmlns:r="http://schemas.openxmlformats.org/officeDocument/2006/relationships" r:id="rId11"/>
          <a:extLst>
            <a:ext uri="{FF2B5EF4-FFF2-40B4-BE49-F238E27FC236}">
              <a16:creationId xmlns:a16="http://schemas.microsoft.com/office/drawing/2014/main" id="{F07E3521-2EA7-4D26-9BCC-3794784E64E8}"/>
            </a:ext>
          </a:extLst>
        </xdr:cNvPr>
        <xdr:cNvSpPr/>
      </xdr:nvSpPr>
      <xdr:spPr>
        <a:xfrm>
          <a:off x="168275" y="5626100"/>
          <a:ext cx="2076451" cy="39101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4AB56B45-905A-444B-B451-F304BBF8C368}"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8</xdr:row>
      <xdr:rowOff>37233</xdr:rowOff>
    </xdr:from>
    <xdr:to>
      <xdr:col>0</xdr:col>
      <xdr:colOff>2244550</xdr:colOff>
      <xdr:row>9</xdr:row>
      <xdr:rowOff>112105</xdr:rowOff>
    </xdr:to>
    <xdr:sp macro="" textlink="Índice!C42">
      <xdr:nvSpPr>
        <xdr:cNvPr id="28" name="Retângulo: Cantos Arredondados 27">
          <a:hlinkClick xmlns:r="http://schemas.openxmlformats.org/officeDocument/2006/relationships" r:id="rId6"/>
          <a:extLst>
            <a:ext uri="{FF2B5EF4-FFF2-40B4-BE49-F238E27FC236}">
              <a16:creationId xmlns:a16="http://schemas.microsoft.com/office/drawing/2014/main" id="{B810903B-5AE9-444A-B312-6069F01358D6}"/>
            </a:ext>
          </a:extLst>
        </xdr:cNvPr>
        <xdr:cNvSpPr/>
      </xdr:nvSpPr>
      <xdr:spPr>
        <a:xfrm>
          <a:off x="339725" y="2675658"/>
          <a:ext cx="1904825" cy="389197"/>
        </a:xfrm>
        <a:prstGeom prst="roundRect">
          <a:avLst/>
        </a:prstGeom>
        <a:solidFill>
          <a:srgbClr val="FCB316"/>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4BEA6A2E-F40B-4EB0-905F-D1A4A9B99B84}"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Economic and financial performance</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83" name="Imagem 82">
          <a:extLst>
            <a:ext uri="{FF2B5EF4-FFF2-40B4-BE49-F238E27FC236}">
              <a16:creationId xmlns:a16="http://schemas.microsoft.com/office/drawing/2014/main" id="{74D780D6-6C5B-4624-B888-7025977C90A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84" name="Agrupar 83">
          <a:hlinkClick xmlns:r="http://schemas.openxmlformats.org/officeDocument/2006/relationships" r:id="rId13"/>
          <a:extLst>
            <a:ext uri="{FF2B5EF4-FFF2-40B4-BE49-F238E27FC236}">
              <a16:creationId xmlns:a16="http://schemas.microsoft.com/office/drawing/2014/main" id="{C02448A9-B56B-41F5-90FA-4D91C93FC5D5}"/>
            </a:ext>
          </a:extLst>
        </xdr:cNvPr>
        <xdr:cNvGrpSpPr/>
      </xdr:nvGrpSpPr>
      <xdr:grpSpPr>
        <a:xfrm>
          <a:off x="2914650" y="138112"/>
          <a:ext cx="1333500" cy="385200"/>
          <a:chOff x="2914760" y="138112"/>
          <a:chExt cx="1325814" cy="385200"/>
        </a:xfrm>
      </xdr:grpSpPr>
      <xdr:sp macro="" textlink="">
        <xdr:nvSpPr>
          <xdr:cNvPr id="85" name="Retângulo 84">
            <a:extLst>
              <a:ext uri="{FF2B5EF4-FFF2-40B4-BE49-F238E27FC236}">
                <a16:creationId xmlns:a16="http://schemas.microsoft.com/office/drawing/2014/main" id="{14AF6E77-6F6E-29E9-0249-7E4D791A9EA3}"/>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86" name="Imagem 85">
            <a:extLst>
              <a:ext uri="{FF2B5EF4-FFF2-40B4-BE49-F238E27FC236}">
                <a16:creationId xmlns:a16="http://schemas.microsoft.com/office/drawing/2014/main" id="{A2E82DB9-ECB2-6571-FA05-4DD667161EE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87" name="Agrupar 86">
          <a:hlinkClick xmlns:r="http://schemas.openxmlformats.org/officeDocument/2006/relationships" r:id="rId15"/>
          <a:extLst>
            <a:ext uri="{FF2B5EF4-FFF2-40B4-BE49-F238E27FC236}">
              <a16:creationId xmlns:a16="http://schemas.microsoft.com/office/drawing/2014/main" id="{99D7C878-CB35-4ACE-B9F2-2FEC886CF5DF}"/>
            </a:ext>
          </a:extLst>
        </xdr:cNvPr>
        <xdr:cNvGrpSpPr/>
      </xdr:nvGrpSpPr>
      <xdr:grpSpPr>
        <a:xfrm>
          <a:off x="4330700" y="150018"/>
          <a:ext cx="1104900" cy="375675"/>
          <a:chOff x="4295775" y="140493"/>
          <a:chExt cx="1104900" cy="385200"/>
        </a:xfrm>
      </xdr:grpSpPr>
      <xdr:sp macro="" textlink="">
        <xdr:nvSpPr>
          <xdr:cNvPr id="88" name="Retângulo 87">
            <a:extLst>
              <a:ext uri="{FF2B5EF4-FFF2-40B4-BE49-F238E27FC236}">
                <a16:creationId xmlns:a16="http://schemas.microsoft.com/office/drawing/2014/main" id="{C0511973-5FB8-5587-E075-2C15D5F1E4D0}"/>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89" name="Imagem 88">
            <a:extLst>
              <a:ext uri="{FF2B5EF4-FFF2-40B4-BE49-F238E27FC236}">
                <a16:creationId xmlns:a16="http://schemas.microsoft.com/office/drawing/2014/main" id="{CEFA4865-47E2-14C8-60BE-06C920AAC4C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168275</xdr:colOff>
      <xdr:row>2</xdr:row>
      <xdr:rowOff>209550</xdr:rowOff>
    </xdr:from>
    <xdr:to>
      <xdr:col>0</xdr:col>
      <xdr:colOff>2244726</xdr:colOff>
      <xdr:row>3</xdr:row>
      <xdr:rowOff>302111</xdr:rowOff>
    </xdr:to>
    <xdr:sp macro="" textlink="Índice!B6">
      <xdr:nvSpPr>
        <xdr:cNvPr id="2" name="Retângulo: Cantos Arredondados 1">
          <a:hlinkClick xmlns:r="http://schemas.openxmlformats.org/officeDocument/2006/relationships" r:id="rId1"/>
          <a:extLst>
            <a:ext uri="{FF2B5EF4-FFF2-40B4-BE49-F238E27FC236}">
              <a16:creationId xmlns:a16="http://schemas.microsoft.com/office/drawing/2014/main" id="{A0B05643-7534-4E00-8F3C-3BFA43145171}"/>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8</xdr:col>
      <xdr:colOff>1085149</xdr:colOff>
      <xdr:row>0</xdr:row>
      <xdr:rowOff>154636</xdr:rowOff>
    </xdr:from>
    <xdr:to>
      <xdr:col>9</xdr:col>
      <xdr:colOff>114554</xdr:colOff>
      <xdr:row>1</xdr:row>
      <xdr:rowOff>234174</xdr:rowOff>
    </xdr:to>
    <xdr:grpSp>
      <xdr:nvGrpSpPr>
        <xdr:cNvPr id="10" name="Agrupar 9">
          <a:hlinkClick xmlns:r="http://schemas.openxmlformats.org/officeDocument/2006/relationships" r:id="rId2"/>
          <a:extLst>
            <a:ext uri="{FF2B5EF4-FFF2-40B4-BE49-F238E27FC236}">
              <a16:creationId xmlns:a16="http://schemas.microsoft.com/office/drawing/2014/main" id="{3D97B829-09EE-4282-8EA8-9C1C56BE4540}"/>
            </a:ext>
          </a:extLst>
        </xdr:cNvPr>
        <xdr:cNvGrpSpPr/>
      </xdr:nvGrpSpPr>
      <xdr:grpSpPr>
        <a:xfrm>
          <a:off x="11924599" y="154636"/>
          <a:ext cx="420055" cy="393863"/>
          <a:chOff x="11937133" y="129787"/>
          <a:chExt cx="416880" cy="386672"/>
        </a:xfrm>
      </xdr:grpSpPr>
      <xdr:sp macro="" textlink="">
        <xdr:nvSpPr>
          <xdr:cNvPr id="11" name="Retângulo: Cantos Arredondados 10">
            <a:extLst>
              <a:ext uri="{FF2B5EF4-FFF2-40B4-BE49-F238E27FC236}">
                <a16:creationId xmlns:a16="http://schemas.microsoft.com/office/drawing/2014/main" id="{315E58EF-BD44-9EFC-AB80-1D93CE91C133}"/>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0EB3AD09-8B9C-E2FB-6BA3-DB10D1D2095F}"/>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589129</xdr:colOff>
      <xdr:row>0</xdr:row>
      <xdr:rowOff>154636</xdr:rowOff>
    </xdr:from>
    <xdr:to>
      <xdr:col>8</xdr:col>
      <xdr:colOff>992907</xdr:colOff>
      <xdr:row>1</xdr:row>
      <xdr:rowOff>234174</xdr:rowOff>
    </xdr:to>
    <xdr:grpSp>
      <xdr:nvGrpSpPr>
        <xdr:cNvPr id="13" name="Agrupar 12">
          <a:hlinkClick xmlns:r="http://schemas.openxmlformats.org/officeDocument/2006/relationships" r:id="rId3"/>
          <a:extLst>
            <a:ext uri="{FF2B5EF4-FFF2-40B4-BE49-F238E27FC236}">
              <a16:creationId xmlns:a16="http://schemas.microsoft.com/office/drawing/2014/main" id="{2F38D7EF-78AA-44C1-836C-5321CE5FA992}"/>
            </a:ext>
          </a:extLst>
        </xdr:cNvPr>
        <xdr:cNvGrpSpPr/>
      </xdr:nvGrpSpPr>
      <xdr:grpSpPr>
        <a:xfrm>
          <a:off x="11428579" y="154636"/>
          <a:ext cx="403778" cy="393863"/>
          <a:chOff x="11434763" y="129787"/>
          <a:chExt cx="413303" cy="386672"/>
        </a:xfrm>
      </xdr:grpSpPr>
      <xdr:sp macro="" textlink="">
        <xdr:nvSpPr>
          <xdr:cNvPr id="14" name="Retângulo: Cantos Arredondados 13">
            <a:extLst>
              <a:ext uri="{FF2B5EF4-FFF2-40B4-BE49-F238E27FC236}">
                <a16:creationId xmlns:a16="http://schemas.microsoft.com/office/drawing/2014/main" id="{0AC336C5-3B71-4CD4-F805-EA555FB94D52}"/>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F5D0A383-B65D-FF0E-8D8F-FCAFACB6311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6" name="Retângulo: Cantos Arredondados 15">
          <a:hlinkClick xmlns:r="http://schemas.openxmlformats.org/officeDocument/2006/relationships" r:id="rId4"/>
          <a:extLst>
            <a:ext uri="{FF2B5EF4-FFF2-40B4-BE49-F238E27FC236}">
              <a16:creationId xmlns:a16="http://schemas.microsoft.com/office/drawing/2014/main" id="{FCC491CE-73C1-4AA8-A643-B25B67825347}"/>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7" name="Retângulo: Cantos Arredondados 16">
          <a:hlinkClick xmlns:r="http://schemas.openxmlformats.org/officeDocument/2006/relationships" r:id="rId5"/>
          <a:extLst>
            <a:ext uri="{FF2B5EF4-FFF2-40B4-BE49-F238E27FC236}">
              <a16:creationId xmlns:a16="http://schemas.microsoft.com/office/drawing/2014/main" id="{B0D10CCF-964D-4D76-8A04-7A7A3629ADB1}"/>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18" name="Retângulo: Cantos Arredondados 17">
          <a:hlinkClick xmlns:r="http://schemas.openxmlformats.org/officeDocument/2006/relationships" r:id="rId3"/>
          <a:extLst>
            <a:ext uri="{FF2B5EF4-FFF2-40B4-BE49-F238E27FC236}">
              <a16:creationId xmlns:a16="http://schemas.microsoft.com/office/drawing/2014/main" id="{CE7D731E-28E5-472C-A051-0627037C4E46}"/>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19" name="Retângulo: Cantos Arredondados 18">
          <a:hlinkClick xmlns:r="http://schemas.openxmlformats.org/officeDocument/2006/relationships" r:id="rId6"/>
          <a:extLst>
            <a:ext uri="{FF2B5EF4-FFF2-40B4-BE49-F238E27FC236}">
              <a16:creationId xmlns:a16="http://schemas.microsoft.com/office/drawing/2014/main" id="{9B7F5F89-FB11-4B28-A017-709E226649A1}"/>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NATURAL CAPITAL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280478</xdr:rowOff>
    </xdr:to>
    <xdr:sp macro="" textlink="Índice!B85">
      <xdr:nvSpPr>
        <xdr:cNvPr id="20" name="Retângulo: Cantos Arredondados 19">
          <a:hlinkClick xmlns:r="http://schemas.openxmlformats.org/officeDocument/2006/relationships" r:id="rId7"/>
          <a:extLst>
            <a:ext uri="{FF2B5EF4-FFF2-40B4-BE49-F238E27FC236}">
              <a16:creationId xmlns:a16="http://schemas.microsoft.com/office/drawing/2014/main" id="{6BC27F54-8DD0-4EAD-958F-247A4ECE8252}"/>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64363</xdr:rowOff>
    </xdr:from>
    <xdr:to>
      <xdr:col>0</xdr:col>
      <xdr:colOff>2244726</xdr:colOff>
      <xdr:row>22</xdr:row>
      <xdr:rowOff>140488</xdr:rowOff>
    </xdr:to>
    <xdr:sp macro="" textlink="Índice!B114">
      <xdr:nvSpPr>
        <xdr:cNvPr id="21" name="Retângulo: Cantos Arredondados 20">
          <a:hlinkClick xmlns:r="http://schemas.openxmlformats.org/officeDocument/2006/relationships" r:id="rId8"/>
          <a:extLst>
            <a:ext uri="{FF2B5EF4-FFF2-40B4-BE49-F238E27FC236}">
              <a16:creationId xmlns:a16="http://schemas.microsoft.com/office/drawing/2014/main" id="{D3F0EF1D-A53D-4D1B-87A5-991A069BD444}"/>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24</xdr:row>
      <xdr:rowOff>15254</xdr:rowOff>
    </xdr:to>
    <xdr:sp macro="" textlink="Índice!B132">
      <xdr:nvSpPr>
        <xdr:cNvPr id="22" name="Retângulo: Cantos Arredondados 21">
          <a:hlinkClick xmlns:r="http://schemas.openxmlformats.org/officeDocument/2006/relationships" r:id="rId9"/>
          <a:extLst>
            <a:ext uri="{FF2B5EF4-FFF2-40B4-BE49-F238E27FC236}">
              <a16:creationId xmlns:a16="http://schemas.microsoft.com/office/drawing/2014/main" id="{23A79543-0CD8-4237-B123-488D166229CD}"/>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24</xdr:row>
      <xdr:rowOff>109729</xdr:rowOff>
    </xdr:from>
    <xdr:to>
      <xdr:col>0</xdr:col>
      <xdr:colOff>2244726</xdr:colOff>
      <xdr:row>25</xdr:row>
      <xdr:rowOff>184600</xdr:rowOff>
    </xdr:to>
    <xdr:sp macro="" textlink="Índice!B134">
      <xdr:nvSpPr>
        <xdr:cNvPr id="23" name="Retângulo: Cantos Arredondados 22">
          <a:hlinkClick xmlns:r="http://schemas.openxmlformats.org/officeDocument/2006/relationships" r:id="rId10"/>
          <a:extLst>
            <a:ext uri="{FF2B5EF4-FFF2-40B4-BE49-F238E27FC236}">
              <a16:creationId xmlns:a16="http://schemas.microsoft.com/office/drawing/2014/main" id="{A7B4DF34-A901-4774-A359-746400E93DD1}"/>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290419</xdr:rowOff>
    </xdr:from>
    <xdr:to>
      <xdr:col>0</xdr:col>
      <xdr:colOff>2244726</xdr:colOff>
      <xdr:row>27</xdr:row>
      <xdr:rowOff>52781</xdr:rowOff>
    </xdr:to>
    <xdr:sp macro="" textlink="Índice!B141">
      <xdr:nvSpPr>
        <xdr:cNvPr id="24" name="Retângulo: Cantos Arredondados 23">
          <a:hlinkClick xmlns:r="http://schemas.openxmlformats.org/officeDocument/2006/relationships" r:id="rId11"/>
          <a:extLst>
            <a:ext uri="{FF2B5EF4-FFF2-40B4-BE49-F238E27FC236}">
              <a16:creationId xmlns:a16="http://schemas.microsoft.com/office/drawing/2014/main" id="{09FBE00C-024D-415F-921C-44CDF5F1DD01}"/>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31080</xdr:rowOff>
    </xdr:to>
    <xdr:sp macro="" textlink="Índice!C46">
      <xdr:nvSpPr>
        <xdr:cNvPr id="25" name="Retângulo: Cantos Arredondados 24">
          <a:hlinkClick xmlns:r="http://schemas.openxmlformats.org/officeDocument/2006/relationships" r:id="rId6"/>
          <a:extLst>
            <a:ext uri="{FF2B5EF4-FFF2-40B4-BE49-F238E27FC236}">
              <a16:creationId xmlns:a16="http://schemas.microsoft.com/office/drawing/2014/main" id="{BB0CD8B2-87A3-40BF-8343-830F69F675B7}"/>
            </a:ext>
          </a:extLst>
        </xdr:cNvPr>
        <xdr:cNvSpPr/>
      </xdr:nvSpPr>
      <xdr:spPr>
        <a:xfrm>
          <a:off x="339725" y="3099458"/>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Responsible stewardship of natural resources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27" name="Retângulo: Cantos Arredondados 26">
          <a:hlinkClick xmlns:r="http://schemas.openxmlformats.org/officeDocument/2006/relationships" r:id="rId2"/>
          <a:extLst>
            <a:ext uri="{FF2B5EF4-FFF2-40B4-BE49-F238E27FC236}">
              <a16:creationId xmlns:a16="http://schemas.microsoft.com/office/drawing/2014/main" id="{8BB09A0F-B398-FB33-18CF-B77101B51654}"/>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Climate change and the energy transition</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195942</xdr:rowOff>
    </xdr:from>
    <xdr:to>
      <xdr:col>0</xdr:col>
      <xdr:colOff>2244550</xdr:colOff>
      <xdr:row>13</xdr:row>
      <xdr:rowOff>270814</xdr:rowOff>
    </xdr:to>
    <xdr:sp macro="" textlink="Índice!C60">
      <xdr:nvSpPr>
        <xdr:cNvPr id="28" name="Retângulo: Cantos Arredondados 27">
          <a:hlinkClick xmlns:r="http://schemas.openxmlformats.org/officeDocument/2006/relationships" r:id="rId12"/>
          <a:extLst>
            <a:ext uri="{FF2B5EF4-FFF2-40B4-BE49-F238E27FC236}">
              <a16:creationId xmlns:a16="http://schemas.microsoft.com/office/drawing/2014/main" id="{36734E35-1684-E99F-B08D-E2E6C153DDAE}"/>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Energy</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29" name="Retângulo: Cantos Arredondados 28">
          <a:hlinkClick xmlns:r="http://schemas.openxmlformats.org/officeDocument/2006/relationships" r:id="rId13"/>
          <a:extLst>
            <a:ext uri="{FF2B5EF4-FFF2-40B4-BE49-F238E27FC236}">
              <a16:creationId xmlns:a16="http://schemas.microsoft.com/office/drawing/2014/main" id="{9DB812BD-37EC-AB52-7E61-6E3E6E569638}"/>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Biodiversity and ecosystems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121351</xdr:rowOff>
    </xdr:from>
    <xdr:to>
      <xdr:col>0</xdr:col>
      <xdr:colOff>2244550</xdr:colOff>
      <xdr:row>16</xdr:row>
      <xdr:rowOff>196223</xdr:rowOff>
    </xdr:to>
    <xdr:sp macro="" textlink="Índice!C69">
      <xdr:nvSpPr>
        <xdr:cNvPr id="30" name="Retângulo: Cantos Arredondados 29">
          <a:hlinkClick xmlns:r="http://schemas.openxmlformats.org/officeDocument/2006/relationships" r:id="rId14"/>
          <a:extLst>
            <a:ext uri="{FF2B5EF4-FFF2-40B4-BE49-F238E27FC236}">
              <a16:creationId xmlns:a16="http://schemas.microsoft.com/office/drawing/2014/main" id="{E0D8ABC6-DA55-FCD2-B221-FB0D651B28AB}"/>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Water resources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241218</xdr:rowOff>
    </xdr:from>
    <xdr:to>
      <xdr:col>0</xdr:col>
      <xdr:colOff>2244550</xdr:colOff>
      <xdr:row>18</xdr:row>
      <xdr:rowOff>1765</xdr:rowOff>
    </xdr:to>
    <xdr:sp macro="" textlink="Índice!C76">
      <xdr:nvSpPr>
        <xdr:cNvPr id="31" name="Retângulo: Cantos Arredondados 30">
          <a:hlinkClick xmlns:r="http://schemas.openxmlformats.org/officeDocument/2006/relationships" r:id="rId15"/>
          <a:extLst>
            <a:ext uri="{FF2B5EF4-FFF2-40B4-BE49-F238E27FC236}">
              <a16:creationId xmlns:a16="http://schemas.microsoft.com/office/drawing/2014/main" id="{B7B7D1BB-2132-754A-FF70-CEE9823E9BE2}"/>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Air emissions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46758</xdr:rowOff>
    </xdr:from>
    <xdr:to>
      <xdr:col>0</xdr:col>
      <xdr:colOff>2244550</xdr:colOff>
      <xdr:row>19</xdr:row>
      <xdr:rowOff>121630</xdr:rowOff>
    </xdr:to>
    <xdr:sp macro="" textlink="Índice!C79">
      <xdr:nvSpPr>
        <xdr:cNvPr id="32" name="Retângulo: Cantos Arredondados 31">
          <a:hlinkClick xmlns:r="http://schemas.openxmlformats.org/officeDocument/2006/relationships" r:id="rId16"/>
          <a:extLst>
            <a:ext uri="{FF2B5EF4-FFF2-40B4-BE49-F238E27FC236}">
              <a16:creationId xmlns:a16="http://schemas.microsoft.com/office/drawing/2014/main" id="{AD5A4A02-CD55-828E-3168-5F69F1D193B6}"/>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Waste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4" name="Imagem 33">
          <a:extLst>
            <a:ext uri="{FF2B5EF4-FFF2-40B4-BE49-F238E27FC236}">
              <a16:creationId xmlns:a16="http://schemas.microsoft.com/office/drawing/2014/main" id="{6951AD80-1F19-42F3-97E7-83FA92A6482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5" name="Agrupar 34">
          <a:hlinkClick xmlns:r="http://schemas.openxmlformats.org/officeDocument/2006/relationships" r:id="rId18"/>
          <a:extLst>
            <a:ext uri="{FF2B5EF4-FFF2-40B4-BE49-F238E27FC236}">
              <a16:creationId xmlns:a16="http://schemas.microsoft.com/office/drawing/2014/main" id="{88979442-A47C-4C5A-A1BF-D069AF2B1DD1}"/>
            </a:ext>
          </a:extLst>
        </xdr:cNvPr>
        <xdr:cNvGrpSpPr/>
      </xdr:nvGrpSpPr>
      <xdr:grpSpPr>
        <a:xfrm>
          <a:off x="2914650" y="138112"/>
          <a:ext cx="1333500" cy="385200"/>
          <a:chOff x="2914760" y="138112"/>
          <a:chExt cx="1325814" cy="385200"/>
        </a:xfrm>
      </xdr:grpSpPr>
      <xdr:sp macro="" textlink="">
        <xdr:nvSpPr>
          <xdr:cNvPr id="36" name="Retângulo 35">
            <a:extLst>
              <a:ext uri="{FF2B5EF4-FFF2-40B4-BE49-F238E27FC236}">
                <a16:creationId xmlns:a16="http://schemas.microsoft.com/office/drawing/2014/main" id="{AF20128B-78F2-9406-1C12-47F0050AF7C6}"/>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7" name="Imagem 36">
            <a:extLst>
              <a:ext uri="{FF2B5EF4-FFF2-40B4-BE49-F238E27FC236}">
                <a16:creationId xmlns:a16="http://schemas.microsoft.com/office/drawing/2014/main" id="{46876768-26CB-1DA5-7707-75BF916319C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8" name="Agrupar 37">
          <a:hlinkClick xmlns:r="http://schemas.openxmlformats.org/officeDocument/2006/relationships" r:id="rId20"/>
          <a:extLst>
            <a:ext uri="{FF2B5EF4-FFF2-40B4-BE49-F238E27FC236}">
              <a16:creationId xmlns:a16="http://schemas.microsoft.com/office/drawing/2014/main" id="{19203194-C26C-4DBF-9BBF-3ECB7536A1C8}"/>
            </a:ext>
          </a:extLst>
        </xdr:cNvPr>
        <xdr:cNvGrpSpPr/>
      </xdr:nvGrpSpPr>
      <xdr:grpSpPr>
        <a:xfrm>
          <a:off x="4330700" y="150018"/>
          <a:ext cx="1104900" cy="375675"/>
          <a:chOff x="4295775" y="140493"/>
          <a:chExt cx="1104900" cy="385200"/>
        </a:xfrm>
      </xdr:grpSpPr>
      <xdr:sp macro="" textlink="">
        <xdr:nvSpPr>
          <xdr:cNvPr id="39" name="Retângulo 38">
            <a:extLst>
              <a:ext uri="{FF2B5EF4-FFF2-40B4-BE49-F238E27FC236}">
                <a16:creationId xmlns:a16="http://schemas.microsoft.com/office/drawing/2014/main" id="{D2ADF659-8136-34D9-006E-84D7129CB91B}"/>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40" name="Imagem 39">
            <a:extLst>
              <a:ext uri="{FF2B5EF4-FFF2-40B4-BE49-F238E27FC236}">
                <a16:creationId xmlns:a16="http://schemas.microsoft.com/office/drawing/2014/main" id="{4E0EADBC-F8BB-1B20-629E-5781737D000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8</xdr:col>
      <xdr:colOff>1085145</xdr:colOff>
      <xdr:row>0</xdr:row>
      <xdr:rowOff>154632</xdr:rowOff>
    </xdr:from>
    <xdr:to>
      <xdr:col>9</xdr:col>
      <xdr:colOff>114550</xdr:colOff>
      <xdr:row>1</xdr:row>
      <xdr:rowOff>245055</xdr:rowOff>
    </xdr:to>
    <xdr:grpSp>
      <xdr:nvGrpSpPr>
        <xdr:cNvPr id="10" name="Agrupar 9">
          <a:hlinkClick xmlns:r="http://schemas.openxmlformats.org/officeDocument/2006/relationships" r:id="rId1"/>
          <a:extLst>
            <a:ext uri="{FF2B5EF4-FFF2-40B4-BE49-F238E27FC236}">
              <a16:creationId xmlns:a16="http://schemas.microsoft.com/office/drawing/2014/main" id="{A1240781-CDCA-4B9C-853D-A673533CC57B}"/>
            </a:ext>
          </a:extLst>
        </xdr:cNvPr>
        <xdr:cNvGrpSpPr/>
      </xdr:nvGrpSpPr>
      <xdr:grpSpPr>
        <a:xfrm>
          <a:off x="11924595" y="154632"/>
          <a:ext cx="420055" cy="404748"/>
          <a:chOff x="11937133" y="129787"/>
          <a:chExt cx="416880" cy="386672"/>
        </a:xfrm>
      </xdr:grpSpPr>
      <xdr:sp macro="" textlink="">
        <xdr:nvSpPr>
          <xdr:cNvPr id="11" name="Retângulo: Cantos Arredondados 10">
            <a:extLst>
              <a:ext uri="{FF2B5EF4-FFF2-40B4-BE49-F238E27FC236}">
                <a16:creationId xmlns:a16="http://schemas.microsoft.com/office/drawing/2014/main" id="{B28DC31A-35D2-6393-1507-E345A836A351}"/>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C81EB3F5-B5BF-8D6B-E4B1-CD7759E93613}"/>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589125</xdr:colOff>
      <xdr:row>0</xdr:row>
      <xdr:rowOff>154632</xdr:rowOff>
    </xdr:from>
    <xdr:to>
      <xdr:col>8</xdr:col>
      <xdr:colOff>992903</xdr:colOff>
      <xdr:row>1</xdr:row>
      <xdr:rowOff>245055</xdr:rowOff>
    </xdr:to>
    <xdr:grpSp>
      <xdr:nvGrpSpPr>
        <xdr:cNvPr id="13" name="Agrupar 12">
          <a:hlinkClick xmlns:r="http://schemas.openxmlformats.org/officeDocument/2006/relationships" r:id="rId2"/>
          <a:extLst>
            <a:ext uri="{FF2B5EF4-FFF2-40B4-BE49-F238E27FC236}">
              <a16:creationId xmlns:a16="http://schemas.microsoft.com/office/drawing/2014/main" id="{D38AA2BD-C0C1-48FA-AEA7-942A38F1E41B}"/>
            </a:ext>
          </a:extLst>
        </xdr:cNvPr>
        <xdr:cNvGrpSpPr/>
      </xdr:nvGrpSpPr>
      <xdr:grpSpPr>
        <a:xfrm>
          <a:off x="11428575" y="154632"/>
          <a:ext cx="403778" cy="404748"/>
          <a:chOff x="11434763" y="129787"/>
          <a:chExt cx="413303" cy="386672"/>
        </a:xfrm>
      </xdr:grpSpPr>
      <xdr:sp macro="" textlink="">
        <xdr:nvSpPr>
          <xdr:cNvPr id="14" name="Retângulo: Cantos Arredondados 13">
            <a:extLst>
              <a:ext uri="{FF2B5EF4-FFF2-40B4-BE49-F238E27FC236}">
                <a16:creationId xmlns:a16="http://schemas.microsoft.com/office/drawing/2014/main" id="{04E33175-CD0D-A907-E0DA-8703B27DF0B0}"/>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BC3DB202-9580-C125-5C77-E916E776CBA2}"/>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40" name="Retângulo: Cantos Arredondados 39">
          <a:hlinkClick xmlns:r="http://schemas.openxmlformats.org/officeDocument/2006/relationships" r:id="rId3"/>
          <a:extLst>
            <a:ext uri="{FF2B5EF4-FFF2-40B4-BE49-F238E27FC236}">
              <a16:creationId xmlns:a16="http://schemas.microsoft.com/office/drawing/2014/main" id="{0029F677-D14D-409A-A4E5-342E1C319BED}"/>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42" name="Retângulo: Cantos Arredondados 41">
          <a:hlinkClick xmlns:r="http://schemas.openxmlformats.org/officeDocument/2006/relationships" r:id="rId4"/>
          <a:extLst>
            <a:ext uri="{FF2B5EF4-FFF2-40B4-BE49-F238E27FC236}">
              <a16:creationId xmlns:a16="http://schemas.microsoft.com/office/drawing/2014/main" id="{AD277712-2BBF-4C43-B461-23DD28294C87}"/>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43" name="Retângulo: Cantos Arredondados 42">
          <a:hlinkClick xmlns:r="http://schemas.openxmlformats.org/officeDocument/2006/relationships" r:id="rId5"/>
          <a:extLst>
            <a:ext uri="{FF2B5EF4-FFF2-40B4-BE49-F238E27FC236}">
              <a16:creationId xmlns:a16="http://schemas.microsoft.com/office/drawing/2014/main" id="{7458EEA2-7F0B-4806-9AA5-09A8510ABB12}"/>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44" name="Retângulo: Cantos Arredondados 43">
          <a:hlinkClick xmlns:r="http://schemas.openxmlformats.org/officeDocument/2006/relationships" r:id="rId6"/>
          <a:extLst>
            <a:ext uri="{FF2B5EF4-FFF2-40B4-BE49-F238E27FC236}">
              <a16:creationId xmlns:a16="http://schemas.microsoft.com/office/drawing/2014/main" id="{B3EAC377-A2B8-466A-9165-57CA61EEF5CA}"/>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45" name="Retângulo: Cantos Arredondados 44">
          <a:hlinkClick xmlns:r="http://schemas.openxmlformats.org/officeDocument/2006/relationships" r:id="rId2"/>
          <a:extLst>
            <a:ext uri="{FF2B5EF4-FFF2-40B4-BE49-F238E27FC236}">
              <a16:creationId xmlns:a16="http://schemas.microsoft.com/office/drawing/2014/main" id="{1FA439ED-A096-455C-934C-52CB89F4DDBA}"/>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NATURAL CAPITAL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283653</xdr:rowOff>
    </xdr:to>
    <xdr:sp macro="" textlink="Índice!B85">
      <xdr:nvSpPr>
        <xdr:cNvPr id="46" name="Retângulo: Cantos Arredondados 45">
          <a:hlinkClick xmlns:r="http://schemas.openxmlformats.org/officeDocument/2006/relationships" r:id="rId7"/>
          <a:extLst>
            <a:ext uri="{FF2B5EF4-FFF2-40B4-BE49-F238E27FC236}">
              <a16:creationId xmlns:a16="http://schemas.microsoft.com/office/drawing/2014/main" id="{510AA9E3-98E9-4B2B-88BE-59465F850E89}"/>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73888</xdr:rowOff>
    </xdr:from>
    <xdr:to>
      <xdr:col>0</xdr:col>
      <xdr:colOff>2244726</xdr:colOff>
      <xdr:row>22</xdr:row>
      <xdr:rowOff>150013</xdr:rowOff>
    </xdr:to>
    <xdr:sp macro="" textlink="Índice!B114">
      <xdr:nvSpPr>
        <xdr:cNvPr id="47" name="Retângulo: Cantos Arredondados 46">
          <a:hlinkClick xmlns:r="http://schemas.openxmlformats.org/officeDocument/2006/relationships" r:id="rId8"/>
          <a:extLst>
            <a:ext uri="{FF2B5EF4-FFF2-40B4-BE49-F238E27FC236}">
              <a16:creationId xmlns:a16="http://schemas.microsoft.com/office/drawing/2014/main" id="{FC000E06-523A-4012-A939-26F4C21EE825}"/>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23</xdr:row>
      <xdr:rowOff>339104</xdr:rowOff>
    </xdr:to>
    <xdr:sp macro="" textlink="Índice!B132">
      <xdr:nvSpPr>
        <xdr:cNvPr id="48" name="Retângulo: Cantos Arredondados 47">
          <a:hlinkClick xmlns:r="http://schemas.openxmlformats.org/officeDocument/2006/relationships" r:id="rId9"/>
          <a:extLst>
            <a:ext uri="{FF2B5EF4-FFF2-40B4-BE49-F238E27FC236}">
              <a16:creationId xmlns:a16="http://schemas.microsoft.com/office/drawing/2014/main" id="{864024DA-6012-4878-8C51-8DA985839C06}"/>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23</xdr:row>
      <xdr:rowOff>433579</xdr:rowOff>
    </xdr:from>
    <xdr:to>
      <xdr:col>0</xdr:col>
      <xdr:colOff>2244726</xdr:colOff>
      <xdr:row>24</xdr:row>
      <xdr:rowOff>378275</xdr:rowOff>
    </xdr:to>
    <xdr:sp macro="" textlink="Índice!B134">
      <xdr:nvSpPr>
        <xdr:cNvPr id="49" name="Retângulo: Cantos Arredondados 48">
          <a:hlinkClick xmlns:r="http://schemas.openxmlformats.org/officeDocument/2006/relationships" r:id="rId10"/>
          <a:extLst>
            <a:ext uri="{FF2B5EF4-FFF2-40B4-BE49-F238E27FC236}">
              <a16:creationId xmlns:a16="http://schemas.microsoft.com/office/drawing/2014/main" id="{C9C0DF43-7891-4116-A927-B3C8B1CC48C6}"/>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42769</xdr:rowOff>
    </xdr:from>
    <xdr:to>
      <xdr:col>0</xdr:col>
      <xdr:colOff>2244726</xdr:colOff>
      <xdr:row>26</xdr:row>
      <xdr:rowOff>128981</xdr:rowOff>
    </xdr:to>
    <xdr:sp macro="" textlink="Índice!B141">
      <xdr:nvSpPr>
        <xdr:cNvPr id="50" name="Retângulo: Cantos Arredondados 49">
          <a:hlinkClick xmlns:r="http://schemas.openxmlformats.org/officeDocument/2006/relationships" r:id="rId11"/>
          <a:extLst>
            <a:ext uri="{FF2B5EF4-FFF2-40B4-BE49-F238E27FC236}">
              <a16:creationId xmlns:a16="http://schemas.microsoft.com/office/drawing/2014/main" id="{1C220791-589F-4435-A7B2-1F18E02BE6CD}"/>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34255</xdr:rowOff>
    </xdr:to>
    <xdr:sp macro="" textlink="Índice!C46">
      <xdr:nvSpPr>
        <xdr:cNvPr id="51" name="Retângulo: Cantos Arredondados 50">
          <a:hlinkClick xmlns:r="http://schemas.openxmlformats.org/officeDocument/2006/relationships" r:id="rId2"/>
          <a:extLst>
            <a:ext uri="{FF2B5EF4-FFF2-40B4-BE49-F238E27FC236}">
              <a16:creationId xmlns:a16="http://schemas.microsoft.com/office/drawing/2014/main" id="{79843681-38BC-44D1-B14B-45DB31F7BA8E}"/>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Responsible stewardship of natural resources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52" name="Retângulo: Cantos Arredondados 51">
          <a:hlinkClick xmlns:r="http://schemas.openxmlformats.org/officeDocument/2006/relationships" r:id="rId12"/>
          <a:extLst>
            <a:ext uri="{FF2B5EF4-FFF2-40B4-BE49-F238E27FC236}">
              <a16:creationId xmlns:a16="http://schemas.microsoft.com/office/drawing/2014/main" id="{2C96437B-E5D0-4878-ADC8-43809BAF7DA6}"/>
            </a:ext>
          </a:extLst>
        </xdr:cNvPr>
        <xdr:cNvSpPr/>
      </xdr:nvSpPr>
      <xdr:spPr>
        <a:xfrm>
          <a:off x="339725" y="3533650"/>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1" i="0" u="sng" strike="noStrike">
              <a:solidFill>
                <a:schemeClr val="bg1"/>
              </a:solidFill>
              <a:effectLst/>
              <a:latin typeface="Calibri regular"/>
              <a:ea typeface="+mn-ea"/>
              <a:cs typeface="+mn-cs"/>
            </a:rPr>
            <a:pPr algn="l"/>
            <a:t>Climate change and the energy transition</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205467</xdr:rowOff>
    </xdr:from>
    <xdr:to>
      <xdr:col>0</xdr:col>
      <xdr:colOff>2244550</xdr:colOff>
      <xdr:row>13</xdr:row>
      <xdr:rowOff>270814</xdr:rowOff>
    </xdr:to>
    <xdr:sp macro="" textlink="Índice!C60">
      <xdr:nvSpPr>
        <xdr:cNvPr id="53" name="Retângulo: Cantos Arredondados 52">
          <a:hlinkClick xmlns:r="http://schemas.openxmlformats.org/officeDocument/2006/relationships" r:id="rId1"/>
          <a:extLst>
            <a:ext uri="{FF2B5EF4-FFF2-40B4-BE49-F238E27FC236}">
              <a16:creationId xmlns:a16="http://schemas.microsoft.com/office/drawing/2014/main" id="{0DEE6B1C-7392-41FF-91A1-49787A6F427A}"/>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Energy</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54" name="Retângulo: Cantos Arredondados 53">
          <a:hlinkClick xmlns:r="http://schemas.openxmlformats.org/officeDocument/2006/relationships" r:id="rId13"/>
          <a:extLst>
            <a:ext uri="{FF2B5EF4-FFF2-40B4-BE49-F238E27FC236}">
              <a16:creationId xmlns:a16="http://schemas.microsoft.com/office/drawing/2014/main" id="{221256BA-A205-4514-B586-48C3C1BB677C}"/>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Biodiversity and ecosystems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130876</xdr:rowOff>
    </xdr:from>
    <xdr:to>
      <xdr:col>0</xdr:col>
      <xdr:colOff>2244550</xdr:colOff>
      <xdr:row>16</xdr:row>
      <xdr:rowOff>205748</xdr:rowOff>
    </xdr:to>
    <xdr:sp macro="" textlink="Índice!C69">
      <xdr:nvSpPr>
        <xdr:cNvPr id="55" name="Retângulo: Cantos Arredondados 54">
          <a:hlinkClick xmlns:r="http://schemas.openxmlformats.org/officeDocument/2006/relationships" r:id="rId14"/>
          <a:extLst>
            <a:ext uri="{FF2B5EF4-FFF2-40B4-BE49-F238E27FC236}">
              <a16:creationId xmlns:a16="http://schemas.microsoft.com/office/drawing/2014/main" id="{1B259567-7B3D-46BA-8DFA-4DE991507178}"/>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Water resources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244393</xdr:rowOff>
    </xdr:from>
    <xdr:to>
      <xdr:col>0</xdr:col>
      <xdr:colOff>2244550</xdr:colOff>
      <xdr:row>18</xdr:row>
      <xdr:rowOff>1765</xdr:rowOff>
    </xdr:to>
    <xdr:sp macro="" textlink="Índice!C76">
      <xdr:nvSpPr>
        <xdr:cNvPr id="56" name="Retângulo: Cantos Arredondados 55">
          <a:hlinkClick xmlns:r="http://schemas.openxmlformats.org/officeDocument/2006/relationships" r:id="rId15"/>
          <a:extLst>
            <a:ext uri="{FF2B5EF4-FFF2-40B4-BE49-F238E27FC236}">
              <a16:creationId xmlns:a16="http://schemas.microsoft.com/office/drawing/2014/main" id="{ED1C4034-3B00-4B25-9CA7-FF0B4477B4ED}"/>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Air emissions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53108</xdr:rowOff>
    </xdr:from>
    <xdr:to>
      <xdr:col>0</xdr:col>
      <xdr:colOff>2244550</xdr:colOff>
      <xdr:row>19</xdr:row>
      <xdr:rowOff>131155</xdr:rowOff>
    </xdr:to>
    <xdr:sp macro="" textlink="Índice!C79">
      <xdr:nvSpPr>
        <xdr:cNvPr id="57" name="Retângulo: Cantos Arredondados 56">
          <a:hlinkClick xmlns:r="http://schemas.openxmlformats.org/officeDocument/2006/relationships" r:id="rId16"/>
          <a:extLst>
            <a:ext uri="{FF2B5EF4-FFF2-40B4-BE49-F238E27FC236}">
              <a16:creationId xmlns:a16="http://schemas.microsoft.com/office/drawing/2014/main" id="{AB75A94A-E266-4FCC-AD50-9FD13EB09973}"/>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Waste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xdr:from>
      <xdr:col>1</xdr:col>
      <xdr:colOff>213212</xdr:colOff>
      <xdr:row>42</xdr:row>
      <xdr:rowOff>198661</xdr:rowOff>
    </xdr:from>
    <xdr:to>
      <xdr:col>6</xdr:col>
      <xdr:colOff>1308587</xdr:colOff>
      <xdr:row>53</xdr:row>
      <xdr:rowOff>8721</xdr:rowOff>
    </xdr:to>
    <xdr:graphicFrame macro="">
      <xdr:nvGraphicFramePr>
        <xdr:cNvPr id="58" name="Gráfico 57">
          <a:extLst>
            <a:ext uri="{FF2B5EF4-FFF2-40B4-BE49-F238E27FC236}">
              <a16:creationId xmlns:a16="http://schemas.microsoft.com/office/drawing/2014/main" id="{9B76A7D1-5C1F-7FCC-F728-4B30EE3F9E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xdr:col>
      <xdr:colOff>12700</xdr:colOff>
      <xdr:row>124</xdr:row>
      <xdr:rowOff>222005</xdr:rowOff>
    </xdr:from>
    <xdr:to>
      <xdr:col>6</xdr:col>
      <xdr:colOff>473563</xdr:colOff>
      <xdr:row>132</xdr:row>
      <xdr:rowOff>190988</xdr:rowOff>
    </xdr:to>
    <xdr:graphicFrame macro="">
      <xdr:nvGraphicFramePr>
        <xdr:cNvPr id="59" name="Gráfico 58">
          <a:extLst>
            <a:ext uri="{FF2B5EF4-FFF2-40B4-BE49-F238E27FC236}">
              <a16:creationId xmlns:a16="http://schemas.microsoft.com/office/drawing/2014/main" id="{1EDB4335-88C8-82CA-18EB-CF0F54C894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0</xdr:col>
      <xdr:colOff>0</xdr:colOff>
      <xdr:row>0</xdr:row>
      <xdr:rowOff>0</xdr:rowOff>
    </xdr:from>
    <xdr:to>
      <xdr:col>0</xdr:col>
      <xdr:colOff>1435099</xdr:colOff>
      <xdr:row>2</xdr:row>
      <xdr:rowOff>1800</xdr:rowOff>
    </xdr:to>
    <xdr:pic>
      <xdr:nvPicPr>
        <xdr:cNvPr id="60" name="Imagem 59">
          <a:extLst>
            <a:ext uri="{FF2B5EF4-FFF2-40B4-BE49-F238E27FC236}">
              <a16:creationId xmlns:a16="http://schemas.microsoft.com/office/drawing/2014/main" id="{04007D46-A00C-463C-926E-007A7D2D948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61" name="Agrupar 60">
          <a:hlinkClick xmlns:r="http://schemas.openxmlformats.org/officeDocument/2006/relationships" r:id="rId20"/>
          <a:extLst>
            <a:ext uri="{FF2B5EF4-FFF2-40B4-BE49-F238E27FC236}">
              <a16:creationId xmlns:a16="http://schemas.microsoft.com/office/drawing/2014/main" id="{5AC8B351-E7CA-4D97-96C4-A1E2568F793B}"/>
            </a:ext>
          </a:extLst>
        </xdr:cNvPr>
        <xdr:cNvGrpSpPr/>
      </xdr:nvGrpSpPr>
      <xdr:grpSpPr>
        <a:xfrm>
          <a:off x="2914650" y="138112"/>
          <a:ext cx="1333500" cy="385200"/>
          <a:chOff x="2914760" y="138112"/>
          <a:chExt cx="1325814" cy="385200"/>
        </a:xfrm>
      </xdr:grpSpPr>
      <xdr:sp macro="" textlink="">
        <xdr:nvSpPr>
          <xdr:cNvPr id="62" name="Retângulo 61">
            <a:extLst>
              <a:ext uri="{FF2B5EF4-FFF2-40B4-BE49-F238E27FC236}">
                <a16:creationId xmlns:a16="http://schemas.microsoft.com/office/drawing/2014/main" id="{5FD1155A-6B41-931C-072C-5ED5CB75A07C}"/>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63" name="Imagem 62">
            <a:extLst>
              <a:ext uri="{FF2B5EF4-FFF2-40B4-BE49-F238E27FC236}">
                <a16:creationId xmlns:a16="http://schemas.microsoft.com/office/drawing/2014/main" id="{14AFBCCE-9660-A2BF-CA7D-54BF9250C978}"/>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64" name="Agrupar 63">
          <a:hlinkClick xmlns:r="http://schemas.openxmlformats.org/officeDocument/2006/relationships" r:id="rId22"/>
          <a:extLst>
            <a:ext uri="{FF2B5EF4-FFF2-40B4-BE49-F238E27FC236}">
              <a16:creationId xmlns:a16="http://schemas.microsoft.com/office/drawing/2014/main" id="{B1216D87-5E29-4EF8-BB32-FF1838C91EBF}"/>
            </a:ext>
          </a:extLst>
        </xdr:cNvPr>
        <xdr:cNvGrpSpPr/>
      </xdr:nvGrpSpPr>
      <xdr:grpSpPr>
        <a:xfrm>
          <a:off x="4330700" y="150018"/>
          <a:ext cx="1104900" cy="375675"/>
          <a:chOff x="4295775" y="140493"/>
          <a:chExt cx="1104900" cy="385200"/>
        </a:xfrm>
      </xdr:grpSpPr>
      <xdr:sp macro="" textlink="">
        <xdr:nvSpPr>
          <xdr:cNvPr id="65" name="Retângulo 64">
            <a:extLst>
              <a:ext uri="{FF2B5EF4-FFF2-40B4-BE49-F238E27FC236}">
                <a16:creationId xmlns:a16="http://schemas.microsoft.com/office/drawing/2014/main" id="{B65FF0C3-CCBD-2CE5-0B50-7EDE4A487B60}"/>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66" name="Imagem 65">
            <a:extLst>
              <a:ext uri="{FF2B5EF4-FFF2-40B4-BE49-F238E27FC236}">
                <a16:creationId xmlns:a16="http://schemas.microsoft.com/office/drawing/2014/main" id="{16709BD6-0349-50D8-4EA6-5989DB4D696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8</xdr:col>
      <xdr:colOff>1085145</xdr:colOff>
      <xdr:row>0</xdr:row>
      <xdr:rowOff>154632</xdr:rowOff>
    </xdr:from>
    <xdr:to>
      <xdr:col>9</xdr:col>
      <xdr:colOff>114550</xdr:colOff>
      <xdr:row>1</xdr:row>
      <xdr:rowOff>235530</xdr:rowOff>
    </xdr:to>
    <xdr:grpSp>
      <xdr:nvGrpSpPr>
        <xdr:cNvPr id="10" name="Agrupar 9">
          <a:hlinkClick xmlns:r="http://schemas.openxmlformats.org/officeDocument/2006/relationships" r:id="rId1"/>
          <a:extLst>
            <a:ext uri="{FF2B5EF4-FFF2-40B4-BE49-F238E27FC236}">
              <a16:creationId xmlns:a16="http://schemas.microsoft.com/office/drawing/2014/main" id="{23C9D6F4-8760-47E5-9DC5-D8F244A7E10A}"/>
            </a:ext>
          </a:extLst>
        </xdr:cNvPr>
        <xdr:cNvGrpSpPr/>
      </xdr:nvGrpSpPr>
      <xdr:grpSpPr>
        <a:xfrm>
          <a:off x="11924595" y="154632"/>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474ABA66-42FC-49B3-A1F6-D63D8613CD03}"/>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0BA89530-DAEA-5AF2-819F-E7A4CC51BDA9}"/>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589125</xdr:colOff>
      <xdr:row>0</xdr:row>
      <xdr:rowOff>154632</xdr:rowOff>
    </xdr:from>
    <xdr:to>
      <xdr:col>8</xdr:col>
      <xdr:colOff>992903</xdr:colOff>
      <xdr:row>1</xdr:row>
      <xdr:rowOff>235530</xdr:rowOff>
    </xdr:to>
    <xdr:grpSp>
      <xdr:nvGrpSpPr>
        <xdr:cNvPr id="13" name="Agrupar 12">
          <a:hlinkClick xmlns:r="http://schemas.openxmlformats.org/officeDocument/2006/relationships" r:id="rId2"/>
          <a:extLst>
            <a:ext uri="{FF2B5EF4-FFF2-40B4-BE49-F238E27FC236}">
              <a16:creationId xmlns:a16="http://schemas.microsoft.com/office/drawing/2014/main" id="{3FF89034-634A-4C7C-9651-F12D82A08117}"/>
            </a:ext>
          </a:extLst>
        </xdr:cNvPr>
        <xdr:cNvGrpSpPr/>
      </xdr:nvGrpSpPr>
      <xdr:grpSpPr>
        <a:xfrm>
          <a:off x="11428575" y="154632"/>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446918B4-F3E5-1892-FF89-33DFC5000B72}"/>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02FDF151-6734-2BCA-32B6-C1AB0CABD734}"/>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4" name="Retângulo: Cantos Arredondados 33">
          <a:hlinkClick xmlns:r="http://schemas.openxmlformats.org/officeDocument/2006/relationships" r:id="rId3"/>
          <a:extLst>
            <a:ext uri="{FF2B5EF4-FFF2-40B4-BE49-F238E27FC236}">
              <a16:creationId xmlns:a16="http://schemas.microsoft.com/office/drawing/2014/main" id="{08A413FC-9759-4332-AE75-2DC824CC5BCA}"/>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6" name="Retângulo: Cantos Arredondados 35">
          <a:hlinkClick xmlns:r="http://schemas.openxmlformats.org/officeDocument/2006/relationships" r:id="rId4"/>
          <a:extLst>
            <a:ext uri="{FF2B5EF4-FFF2-40B4-BE49-F238E27FC236}">
              <a16:creationId xmlns:a16="http://schemas.microsoft.com/office/drawing/2014/main" id="{B9D189B3-45E6-427E-9B43-532DDA05BEF0}"/>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7" name="Retângulo: Cantos Arredondados 36">
          <a:hlinkClick xmlns:r="http://schemas.openxmlformats.org/officeDocument/2006/relationships" r:id="rId5"/>
          <a:extLst>
            <a:ext uri="{FF2B5EF4-FFF2-40B4-BE49-F238E27FC236}">
              <a16:creationId xmlns:a16="http://schemas.microsoft.com/office/drawing/2014/main" id="{58BA3821-37BC-4428-853F-6FA21846D2E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8" name="Retângulo: Cantos Arredondados 37">
          <a:hlinkClick xmlns:r="http://schemas.openxmlformats.org/officeDocument/2006/relationships" r:id="rId6"/>
          <a:extLst>
            <a:ext uri="{FF2B5EF4-FFF2-40B4-BE49-F238E27FC236}">
              <a16:creationId xmlns:a16="http://schemas.microsoft.com/office/drawing/2014/main" id="{D7BE89F6-696A-4049-959C-C09AD5796C83}"/>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39" name="Retângulo: Cantos Arredondados 38">
          <a:hlinkClick xmlns:r="http://schemas.openxmlformats.org/officeDocument/2006/relationships" r:id="rId7"/>
          <a:extLst>
            <a:ext uri="{FF2B5EF4-FFF2-40B4-BE49-F238E27FC236}">
              <a16:creationId xmlns:a16="http://schemas.microsoft.com/office/drawing/2014/main" id="{97F467E3-04D4-45F6-BE4A-CCF9A52BFC82}"/>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NATURAL CAPITAL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280478</xdr:rowOff>
    </xdr:to>
    <xdr:sp macro="" textlink="Índice!B85">
      <xdr:nvSpPr>
        <xdr:cNvPr id="40" name="Retângulo: Cantos Arredondados 39">
          <a:hlinkClick xmlns:r="http://schemas.openxmlformats.org/officeDocument/2006/relationships" r:id="rId8"/>
          <a:extLst>
            <a:ext uri="{FF2B5EF4-FFF2-40B4-BE49-F238E27FC236}">
              <a16:creationId xmlns:a16="http://schemas.microsoft.com/office/drawing/2014/main" id="{2AC1566D-69F7-442D-AF84-BEB1192DB9AF}"/>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64363</xdr:rowOff>
    </xdr:from>
    <xdr:to>
      <xdr:col>0</xdr:col>
      <xdr:colOff>2244726</xdr:colOff>
      <xdr:row>22</xdr:row>
      <xdr:rowOff>140488</xdr:rowOff>
    </xdr:to>
    <xdr:sp macro="" textlink="Índice!B114">
      <xdr:nvSpPr>
        <xdr:cNvPr id="41" name="Retângulo: Cantos Arredondados 40">
          <a:hlinkClick xmlns:r="http://schemas.openxmlformats.org/officeDocument/2006/relationships" r:id="rId9"/>
          <a:extLst>
            <a:ext uri="{FF2B5EF4-FFF2-40B4-BE49-F238E27FC236}">
              <a16:creationId xmlns:a16="http://schemas.microsoft.com/office/drawing/2014/main" id="{B39FBBB3-1616-433A-82D0-D753AC96DAAB}"/>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24</xdr:row>
      <xdr:rowOff>15254</xdr:rowOff>
    </xdr:to>
    <xdr:sp macro="" textlink="Índice!B132">
      <xdr:nvSpPr>
        <xdr:cNvPr id="42" name="Retângulo: Cantos Arredondados 41">
          <a:hlinkClick xmlns:r="http://schemas.openxmlformats.org/officeDocument/2006/relationships" r:id="rId10"/>
          <a:extLst>
            <a:ext uri="{FF2B5EF4-FFF2-40B4-BE49-F238E27FC236}">
              <a16:creationId xmlns:a16="http://schemas.microsoft.com/office/drawing/2014/main" id="{EBAB0C1C-42A3-4F2A-93BA-52F8D535DD12}"/>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24</xdr:row>
      <xdr:rowOff>109729</xdr:rowOff>
    </xdr:from>
    <xdr:to>
      <xdr:col>0</xdr:col>
      <xdr:colOff>2244726</xdr:colOff>
      <xdr:row>25</xdr:row>
      <xdr:rowOff>184600</xdr:rowOff>
    </xdr:to>
    <xdr:sp macro="" textlink="Índice!B134">
      <xdr:nvSpPr>
        <xdr:cNvPr id="43" name="Retângulo: Cantos Arredondados 42">
          <a:hlinkClick xmlns:r="http://schemas.openxmlformats.org/officeDocument/2006/relationships" r:id="rId11"/>
          <a:extLst>
            <a:ext uri="{FF2B5EF4-FFF2-40B4-BE49-F238E27FC236}">
              <a16:creationId xmlns:a16="http://schemas.microsoft.com/office/drawing/2014/main" id="{A2336AFE-58D1-47AE-9538-3A4BDBE5BB86}"/>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290419</xdr:rowOff>
    </xdr:from>
    <xdr:to>
      <xdr:col>0</xdr:col>
      <xdr:colOff>2244726</xdr:colOff>
      <xdr:row>27</xdr:row>
      <xdr:rowOff>52781</xdr:rowOff>
    </xdr:to>
    <xdr:sp macro="" textlink="Índice!B141">
      <xdr:nvSpPr>
        <xdr:cNvPr id="44" name="Retângulo: Cantos Arredondados 43">
          <a:hlinkClick xmlns:r="http://schemas.openxmlformats.org/officeDocument/2006/relationships" r:id="rId12"/>
          <a:extLst>
            <a:ext uri="{FF2B5EF4-FFF2-40B4-BE49-F238E27FC236}">
              <a16:creationId xmlns:a16="http://schemas.microsoft.com/office/drawing/2014/main" id="{4BD7CE8B-5F8F-47D2-8E1F-BAB532EDE892}"/>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31080</xdr:rowOff>
    </xdr:to>
    <xdr:sp macro="" textlink="Índice!C46">
      <xdr:nvSpPr>
        <xdr:cNvPr id="45" name="Retângulo: Cantos Arredondados 44">
          <a:hlinkClick xmlns:r="http://schemas.openxmlformats.org/officeDocument/2006/relationships" r:id="rId7"/>
          <a:extLst>
            <a:ext uri="{FF2B5EF4-FFF2-40B4-BE49-F238E27FC236}">
              <a16:creationId xmlns:a16="http://schemas.microsoft.com/office/drawing/2014/main" id="{A07DA473-CBBE-44A7-9DA3-C694A8940AE8}"/>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Responsible stewardship of natural resources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46" name="Retângulo: Cantos Arredondados 45">
          <a:hlinkClick xmlns:r="http://schemas.openxmlformats.org/officeDocument/2006/relationships" r:id="rId2"/>
          <a:extLst>
            <a:ext uri="{FF2B5EF4-FFF2-40B4-BE49-F238E27FC236}">
              <a16:creationId xmlns:a16="http://schemas.microsoft.com/office/drawing/2014/main" id="{C78BF100-CB6D-42AB-9C35-21AF119002C3}"/>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Climate change and the energy transition</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195942</xdr:rowOff>
    </xdr:from>
    <xdr:to>
      <xdr:col>0</xdr:col>
      <xdr:colOff>2244550</xdr:colOff>
      <xdr:row>13</xdr:row>
      <xdr:rowOff>270814</xdr:rowOff>
    </xdr:to>
    <xdr:sp macro="" textlink="Índice!C60">
      <xdr:nvSpPr>
        <xdr:cNvPr id="47" name="Retângulo: Cantos Arredondados 46">
          <a:hlinkClick xmlns:r="http://schemas.openxmlformats.org/officeDocument/2006/relationships" r:id="rId13"/>
          <a:extLst>
            <a:ext uri="{FF2B5EF4-FFF2-40B4-BE49-F238E27FC236}">
              <a16:creationId xmlns:a16="http://schemas.microsoft.com/office/drawing/2014/main" id="{7FE48682-DD7C-4803-8041-1DBA909077F3}"/>
            </a:ext>
          </a:extLst>
        </xdr:cNvPr>
        <xdr:cNvSpPr/>
      </xdr:nvSpPr>
      <xdr:spPr>
        <a:xfrm>
          <a:off x="339725" y="3967842"/>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1" i="0" u="sng" strike="noStrike">
              <a:solidFill>
                <a:schemeClr val="bg1"/>
              </a:solidFill>
              <a:effectLst/>
              <a:latin typeface="Calibri regular"/>
              <a:ea typeface="+mn-ea"/>
              <a:cs typeface="+mn-cs"/>
            </a:rPr>
            <a:pPr algn="l"/>
            <a:t>Energy</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48" name="Retângulo: Cantos Arredondados 47">
          <a:hlinkClick xmlns:r="http://schemas.openxmlformats.org/officeDocument/2006/relationships" r:id="rId1"/>
          <a:extLst>
            <a:ext uri="{FF2B5EF4-FFF2-40B4-BE49-F238E27FC236}">
              <a16:creationId xmlns:a16="http://schemas.microsoft.com/office/drawing/2014/main" id="{859A9A18-B205-46B6-81B1-9BD7C1492B2A}"/>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Biodiversity and ecosystems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121351</xdr:rowOff>
    </xdr:from>
    <xdr:to>
      <xdr:col>0</xdr:col>
      <xdr:colOff>2244550</xdr:colOff>
      <xdr:row>16</xdr:row>
      <xdr:rowOff>196223</xdr:rowOff>
    </xdr:to>
    <xdr:sp macro="" textlink="Índice!C69">
      <xdr:nvSpPr>
        <xdr:cNvPr id="49" name="Retângulo: Cantos Arredondados 48">
          <a:hlinkClick xmlns:r="http://schemas.openxmlformats.org/officeDocument/2006/relationships" r:id="rId14"/>
          <a:extLst>
            <a:ext uri="{FF2B5EF4-FFF2-40B4-BE49-F238E27FC236}">
              <a16:creationId xmlns:a16="http://schemas.microsoft.com/office/drawing/2014/main" id="{7D8430A7-10C2-46FF-9FDD-77DBAC30934E}"/>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Water resources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241218</xdr:rowOff>
    </xdr:from>
    <xdr:to>
      <xdr:col>0</xdr:col>
      <xdr:colOff>2244550</xdr:colOff>
      <xdr:row>18</xdr:row>
      <xdr:rowOff>1765</xdr:rowOff>
    </xdr:to>
    <xdr:sp macro="" textlink="Índice!C76">
      <xdr:nvSpPr>
        <xdr:cNvPr id="50" name="Retângulo: Cantos Arredondados 49">
          <a:hlinkClick xmlns:r="http://schemas.openxmlformats.org/officeDocument/2006/relationships" r:id="rId15"/>
          <a:extLst>
            <a:ext uri="{FF2B5EF4-FFF2-40B4-BE49-F238E27FC236}">
              <a16:creationId xmlns:a16="http://schemas.microsoft.com/office/drawing/2014/main" id="{87D3B712-2970-4D36-8854-A671AA0F7248}"/>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Air emissions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46758</xdr:rowOff>
    </xdr:from>
    <xdr:to>
      <xdr:col>0</xdr:col>
      <xdr:colOff>2244550</xdr:colOff>
      <xdr:row>19</xdr:row>
      <xdr:rowOff>121630</xdr:rowOff>
    </xdr:to>
    <xdr:sp macro="" textlink="Índice!C79">
      <xdr:nvSpPr>
        <xdr:cNvPr id="51" name="Retângulo: Cantos Arredondados 50">
          <a:hlinkClick xmlns:r="http://schemas.openxmlformats.org/officeDocument/2006/relationships" r:id="rId16"/>
          <a:extLst>
            <a:ext uri="{FF2B5EF4-FFF2-40B4-BE49-F238E27FC236}">
              <a16:creationId xmlns:a16="http://schemas.microsoft.com/office/drawing/2014/main" id="{94F9F44D-A837-48ED-A18A-48377A950C0D}"/>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Waste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52" name="Imagem 51">
          <a:extLst>
            <a:ext uri="{FF2B5EF4-FFF2-40B4-BE49-F238E27FC236}">
              <a16:creationId xmlns:a16="http://schemas.microsoft.com/office/drawing/2014/main" id="{76231E3F-4455-4C2A-AB6F-CA6DC8875CC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53" name="Agrupar 52">
          <a:hlinkClick xmlns:r="http://schemas.openxmlformats.org/officeDocument/2006/relationships" r:id="rId18"/>
          <a:extLst>
            <a:ext uri="{FF2B5EF4-FFF2-40B4-BE49-F238E27FC236}">
              <a16:creationId xmlns:a16="http://schemas.microsoft.com/office/drawing/2014/main" id="{163644A4-F1BD-4E0E-8311-8339A9E30C6B}"/>
            </a:ext>
          </a:extLst>
        </xdr:cNvPr>
        <xdr:cNvGrpSpPr/>
      </xdr:nvGrpSpPr>
      <xdr:grpSpPr>
        <a:xfrm>
          <a:off x="2914650" y="138112"/>
          <a:ext cx="1333500" cy="385200"/>
          <a:chOff x="2914760" y="138112"/>
          <a:chExt cx="1325814" cy="385200"/>
        </a:xfrm>
      </xdr:grpSpPr>
      <xdr:sp macro="" textlink="">
        <xdr:nvSpPr>
          <xdr:cNvPr id="54" name="Retângulo 53">
            <a:extLst>
              <a:ext uri="{FF2B5EF4-FFF2-40B4-BE49-F238E27FC236}">
                <a16:creationId xmlns:a16="http://schemas.microsoft.com/office/drawing/2014/main" id="{20211816-C255-A72E-36A6-67A62B04DCD7}"/>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55" name="Imagem 54">
            <a:extLst>
              <a:ext uri="{FF2B5EF4-FFF2-40B4-BE49-F238E27FC236}">
                <a16:creationId xmlns:a16="http://schemas.microsoft.com/office/drawing/2014/main" id="{D44A8204-4827-38EE-09B5-9E72FE6953C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56" name="Agrupar 55">
          <a:hlinkClick xmlns:r="http://schemas.openxmlformats.org/officeDocument/2006/relationships" r:id="rId20"/>
          <a:extLst>
            <a:ext uri="{FF2B5EF4-FFF2-40B4-BE49-F238E27FC236}">
              <a16:creationId xmlns:a16="http://schemas.microsoft.com/office/drawing/2014/main" id="{1C50E64D-8A8C-49F4-8F70-C5B93CA4FAAC}"/>
            </a:ext>
          </a:extLst>
        </xdr:cNvPr>
        <xdr:cNvGrpSpPr/>
      </xdr:nvGrpSpPr>
      <xdr:grpSpPr>
        <a:xfrm>
          <a:off x="4330700" y="150018"/>
          <a:ext cx="1104900" cy="375675"/>
          <a:chOff x="4295775" y="140493"/>
          <a:chExt cx="1104900" cy="385200"/>
        </a:xfrm>
      </xdr:grpSpPr>
      <xdr:sp macro="" textlink="">
        <xdr:nvSpPr>
          <xdr:cNvPr id="57" name="Retângulo 56">
            <a:extLst>
              <a:ext uri="{FF2B5EF4-FFF2-40B4-BE49-F238E27FC236}">
                <a16:creationId xmlns:a16="http://schemas.microsoft.com/office/drawing/2014/main" id="{8809F3CA-BCA0-B965-4E9D-E17B59147E92}"/>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58" name="Imagem 57">
            <a:extLst>
              <a:ext uri="{FF2B5EF4-FFF2-40B4-BE49-F238E27FC236}">
                <a16:creationId xmlns:a16="http://schemas.microsoft.com/office/drawing/2014/main" id="{BBEE9276-2726-E0BC-54EF-B3E918A043A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8</xdr:col>
      <xdr:colOff>1088877</xdr:colOff>
      <xdr:row>0</xdr:row>
      <xdr:rowOff>153718</xdr:rowOff>
    </xdr:from>
    <xdr:to>
      <xdr:col>9</xdr:col>
      <xdr:colOff>118282</xdr:colOff>
      <xdr:row>1</xdr:row>
      <xdr:rowOff>234882</xdr:rowOff>
    </xdr:to>
    <xdr:grpSp>
      <xdr:nvGrpSpPr>
        <xdr:cNvPr id="10" name="Agrupar 9">
          <a:hlinkClick xmlns:r="http://schemas.openxmlformats.org/officeDocument/2006/relationships" r:id="rId1"/>
          <a:extLst>
            <a:ext uri="{FF2B5EF4-FFF2-40B4-BE49-F238E27FC236}">
              <a16:creationId xmlns:a16="http://schemas.microsoft.com/office/drawing/2014/main" id="{A6746F9E-A02D-4171-AE8C-F781E8182BEC}"/>
            </a:ext>
          </a:extLst>
        </xdr:cNvPr>
        <xdr:cNvGrpSpPr/>
      </xdr:nvGrpSpPr>
      <xdr:grpSpPr>
        <a:xfrm>
          <a:off x="11928327" y="153718"/>
          <a:ext cx="420055" cy="395489"/>
          <a:chOff x="11937133" y="129787"/>
          <a:chExt cx="416880" cy="386672"/>
        </a:xfrm>
      </xdr:grpSpPr>
      <xdr:sp macro="" textlink="">
        <xdr:nvSpPr>
          <xdr:cNvPr id="11" name="Retângulo: Cantos Arredondados 10">
            <a:extLst>
              <a:ext uri="{FF2B5EF4-FFF2-40B4-BE49-F238E27FC236}">
                <a16:creationId xmlns:a16="http://schemas.microsoft.com/office/drawing/2014/main" id="{4A733F0B-1BA0-A159-7CA4-A7D308182D54}"/>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0ED87482-236D-A2CE-733B-4B7E0FF8BE1C}"/>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592857</xdr:colOff>
      <xdr:row>0</xdr:row>
      <xdr:rowOff>153718</xdr:rowOff>
    </xdr:from>
    <xdr:to>
      <xdr:col>8</xdr:col>
      <xdr:colOff>996635</xdr:colOff>
      <xdr:row>1</xdr:row>
      <xdr:rowOff>234882</xdr:rowOff>
    </xdr:to>
    <xdr:grpSp>
      <xdr:nvGrpSpPr>
        <xdr:cNvPr id="13" name="Agrupar 12">
          <a:hlinkClick xmlns:r="http://schemas.openxmlformats.org/officeDocument/2006/relationships" r:id="rId2"/>
          <a:extLst>
            <a:ext uri="{FF2B5EF4-FFF2-40B4-BE49-F238E27FC236}">
              <a16:creationId xmlns:a16="http://schemas.microsoft.com/office/drawing/2014/main" id="{F8D62D0A-86C1-4ADB-8569-0117DF208174}"/>
            </a:ext>
          </a:extLst>
        </xdr:cNvPr>
        <xdr:cNvGrpSpPr/>
      </xdr:nvGrpSpPr>
      <xdr:grpSpPr>
        <a:xfrm>
          <a:off x="11432307" y="153718"/>
          <a:ext cx="403778" cy="395489"/>
          <a:chOff x="11434763" y="129787"/>
          <a:chExt cx="413303" cy="386672"/>
        </a:xfrm>
      </xdr:grpSpPr>
      <xdr:sp macro="" textlink="">
        <xdr:nvSpPr>
          <xdr:cNvPr id="14" name="Retângulo: Cantos Arredondados 13">
            <a:extLst>
              <a:ext uri="{FF2B5EF4-FFF2-40B4-BE49-F238E27FC236}">
                <a16:creationId xmlns:a16="http://schemas.microsoft.com/office/drawing/2014/main" id="{7471A1AF-45B8-9F44-EEE1-A064378E4DFE}"/>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DEF5A9D4-AD1A-8076-C511-BEE800468A8C}"/>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4" name="Retângulo: Cantos Arredondados 33">
          <a:hlinkClick xmlns:r="http://schemas.openxmlformats.org/officeDocument/2006/relationships" r:id="rId3"/>
          <a:extLst>
            <a:ext uri="{FF2B5EF4-FFF2-40B4-BE49-F238E27FC236}">
              <a16:creationId xmlns:a16="http://schemas.microsoft.com/office/drawing/2014/main" id="{45BA56E2-CF35-4D30-9822-0B41063A841D}"/>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6" name="Retângulo: Cantos Arredondados 35">
          <a:hlinkClick xmlns:r="http://schemas.openxmlformats.org/officeDocument/2006/relationships" r:id="rId4"/>
          <a:extLst>
            <a:ext uri="{FF2B5EF4-FFF2-40B4-BE49-F238E27FC236}">
              <a16:creationId xmlns:a16="http://schemas.microsoft.com/office/drawing/2014/main" id="{B42D06DE-2A53-4550-9D00-282DE24B7299}"/>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7" name="Retângulo: Cantos Arredondados 36">
          <a:hlinkClick xmlns:r="http://schemas.openxmlformats.org/officeDocument/2006/relationships" r:id="rId5"/>
          <a:extLst>
            <a:ext uri="{FF2B5EF4-FFF2-40B4-BE49-F238E27FC236}">
              <a16:creationId xmlns:a16="http://schemas.microsoft.com/office/drawing/2014/main" id="{1FA30A39-1E99-4794-8379-13410B55634C}"/>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8" name="Retângulo: Cantos Arredondados 37">
          <a:hlinkClick xmlns:r="http://schemas.openxmlformats.org/officeDocument/2006/relationships" r:id="rId6"/>
          <a:extLst>
            <a:ext uri="{FF2B5EF4-FFF2-40B4-BE49-F238E27FC236}">
              <a16:creationId xmlns:a16="http://schemas.microsoft.com/office/drawing/2014/main" id="{E034B6B6-AC8D-4569-9C0A-F6389ED674F4}"/>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39" name="Retângulo: Cantos Arredondados 38">
          <a:hlinkClick xmlns:r="http://schemas.openxmlformats.org/officeDocument/2006/relationships" r:id="rId7"/>
          <a:extLst>
            <a:ext uri="{FF2B5EF4-FFF2-40B4-BE49-F238E27FC236}">
              <a16:creationId xmlns:a16="http://schemas.microsoft.com/office/drawing/2014/main" id="{2B8DE011-1F2C-4939-A567-1661214B41B4}"/>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NATURAL CAPITAL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280478</xdr:rowOff>
    </xdr:to>
    <xdr:sp macro="" textlink="Índice!B85">
      <xdr:nvSpPr>
        <xdr:cNvPr id="40" name="Retângulo: Cantos Arredondados 39">
          <a:hlinkClick xmlns:r="http://schemas.openxmlformats.org/officeDocument/2006/relationships" r:id="rId8"/>
          <a:extLst>
            <a:ext uri="{FF2B5EF4-FFF2-40B4-BE49-F238E27FC236}">
              <a16:creationId xmlns:a16="http://schemas.microsoft.com/office/drawing/2014/main" id="{932EC7F7-31FD-4AB1-9705-2BB43ADD5D34}"/>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64363</xdr:rowOff>
    </xdr:from>
    <xdr:to>
      <xdr:col>0</xdr:col>
      <xdr:colOff>2244726</xdr:colOff>
      <xdr:row>22</xdr:row>
      <xdr:rowOff>140488</xdr:rowOff>
    </xdr:to>
    <xdr:sp macro="" textlink="Índice!B114">
      <xdr:nvSpPr>
        <xdr:cNvPr id="41" name="Retângulo: Cantos Arredondados 40">
          <a:hlinkClick xmlns:r="http://schemas.openxmlformats.org/officeDocument/2006/relationships" r:id="rId9"/>
          <a:extLst>
            <a:ext uri="{FF2B5EF4-FFF2-40B4-BE49-F238E27FC236}">
              <a16:creationId xmlns:a16="http://schemas.microsoft.com/office/drawing/2014/main" id="{95468420-4EA3-4F45-9660-BD4993803DE6}"/>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24</xdr:row>
      <xdr:rowOff>15254</xdr:rowOff>
    </xdr:to>
    <xdr:sp macro="" textlink="Índice!B132">
      <xdr:nvSpPr>
        <xdr:cNvPr id="42" name="Retângulo: Cantos Arredondados 41">
          <a:hlinkClick xmlns:r="http://schemas.openxmlformats.org/officeDocument/2006/relationships" r:id="rId10"/>
          <a:extLst>
            <a:ext uri="{FF2B5EF4-FFF2-40B4-BE49-F238E27FC236}">
              <a16:creationId xmlns:a16="http://schemas.microsoft.com/office/drawing/2014/main" id="{8D8BDF81-E4D2-41D0-BA7A-F0A818F12E4E}"/>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24</xdr:row>
      <xdr:rowOff>109729</xdr:rowOff>
    </xdr:from>
    <xdr:to>
      <xdr:col>0</xdr:col>
      <xdr:colOff>2244726</xdr:colOff>
      <xdr:row>25</xdr:row>
      <xdr:rowOff>184600</xdr:rowOff>
    </xdr:to>
    <xdr:sp macro="" textlink="Índice!B134">
      <xdr:nvSpPr>
        <xdr:cNvPr id="43" name="Retângulo: Cantos Arredondados 42">
          <a:hlinkClick xmlns:r="http://schemas.openxmlformats.org/officeDocument/2006/relationships" r:id="rId11"/>
          <a:extLst>
            <a:ext uri="{FF2B5EF4-FFF2-40B4-BE49-F238E27FC236}">
              <a16:creationId xmlns:a16="http://schemas.microsoft.com/office/drawing/2014/main" id="{8F9BB944-1650-4020-A495-DFF02C40FE8B}"/>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290419</xdr:rowOff>
    </xdr:from>
    <xdr:to>
      <xdr:col>0</xdr:col>
      <xdr:colOff>2244726</xdr:colOff>
      <xdr:row>27</xdr:row>
      <xdr:rowOff>52781</xdr:rowOff>
    </xdr:to>
    <xdr:sp macro="" textlink="Índice!B141">
      <xdr:nvSpPr>
        <xdr:cNvPr id="44" name="Retângulo: Cantos Arredondados 43">
          <a:hlinkClick xmlns:r="http://schemas.openxmlformats.org/officeDocument/2006/relationships" r:id="rId12"/>
          <a:extLst>
            <a:ext uri="{FF2B5EF4-FFF2-40B4-BE49-F238E27FC236}">
              <a16:creationId xmlns:a16="http://schemas.microsoft.com/office/drawing/2014/main" id="{694CA0E0-55EB-480D-B411-3F2672894122}"/>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31080</xdr:rowOff>
    </xdr:to>
    <xdr:sp macro="" textlink="Índice!C46">
      <xdr:nvSpPr>
        <xdr:cNvPr id="45" name="Retângulo: Cantos Arredondados 44">
          <a:hlinkClick xmlns:r="http://schemas.openxmlformats.org/officeDocument/2006/relationships" r:id="rId7"/>
          <a:extLst>
            <a:ext uri="{FF2B5EF4-FFF2-40B4-BE49-F238E27FC236}">
              <a16:creationId xmlns:a16="http://schemas.microsoft.com/office/drawing/2014/main" id="{783903A1-DADD-44BF-B672-BC2E44B3590A}"/>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Responsible stewardship of natural resources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46" name="Retângulo: Cantos Arredondados 45">
          <a:hlinkClick xmlns:r="http://schemas.openxmlformats.org/officeDocument/2006/relationships" r:id="rId13"/>
          <a:extLst>
            <a:ext uri="{FF2B5EF4-FFF2-40B4-BE49-F238E27FC236}">
              <a16:creationId xmlns:a16="http://schemas.microsoft.com/office/drawing/2014/main" id="{C1EE9F85-195B-455F-9273-33E4ECA3CEE0}"/>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Climate change and the energy transition</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195942</xdr:rowOff>
    </xdr:from>
    <xdr:to>
      <xdr:col>0</xdr:col>
      <xdr:colOff>2244550</xdr:colOff>
      <xdr:row>13</xdr:row>
      <xdr:rowOff>270814</xdr:rowOff>
    </xdr:to>
    <xdr:sp macro="" textlink="Índice!C60">
      <xdr:nvSpPr>
        <xdr:cNvPr id="47" name="Retângulo: Cantos Arredondados 46">
          <a:hlinkClick xmlns:r="http://schemas.openxmlformats.org/officeDocument/2006/relationships" r:id="rId2"/>
          <a:extLst>
            <a:ext uri="{FF2B5EF4-FFF2-40B4-BE49-F238E27FC236}">
              <a16:creationId xmlns:a16="http://schemas.microsoft.com/office/drawing/2014/main" id="{7D01A64E-6124-40A6-9DD6-E61C573B7458}"/>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Energy</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48" name="Retângulo: Cantos Arredondados 47">
          <a:hlinkClick xmlns:r="http://schemas.openxmlformats.org/officeDocument/2006/relationships" r:id="rId14"/>
          <a:extLst>
            <a:ext uri="{FF2B5EF4-FFF2-40B4-BE49-F238E27FC236}">
              <a16:creationId xmlns:a16="http://schemas.microsoft.com/office/drawing/2014/main" id="{24340498-1577-43CE-8EF0-98B005A98D7B}"/>
            </a:ext>
          </a:extLst>
        </xdr:cNvPr>
        <xdr:cNvSpPr/>
      </xdr:nvSpPr>
      <xdr:spPr>
        <a:xfrm>
          <a:off x="339725" y="4402034"/>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1" i="0" u="sng" strike="noStrike">
              <a:solidFill>
                <a:schemeClr val="bg1"/>
              </a:solidFill>
              <a:effectLst/>
              <a:latin typeface="Calibri regular"/>
              <a:ea typeface="+mn-ea"/>
              <a:cs typeface="+mn-cs"/>
            </a:rPr>
            <a:pPr algn="l"/>
            <a:t>Biodiversity and ecosystems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121351</xdr:rowOff>
    </xdr:from>
    <xdr:to>
      <xdr:col>0</xdr:col>
      <xdr:colOff>2244550</xdr:colOff>
      <xdr:row>16</xdr:row>
      <xdr:rowOff>196223</xdr:rowOff>
    </xdr:to>
    <xdr:sp macro="" textlink="Índice!C69">
      <xdr:nvSpPr>
        <xdr:cNvPr id="49" name="Retângulo: Cantos Arredondados 48">
          <a:hlinkClick xmlns:r="http://schemas.openxmlformats.org/officeDocument/2006/relationships" r:id="rId1"/>
          <a:extLst>
            <a:ext uri="{FF2B5EF4-FFF2-40B4-BE49-F238E27FC236}">
              <a16:creationId xmlns:a16="http://schemas.microsoft.com/office/drawing/2014/main" id="{B519CD85-A5AC-4898-8704-12B5D5DE5346}"/>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Water resources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241218</xdr:rowOff>
    </xdr:from>
    <xdr:to>
      <xdr:col>0</xdr:col>
      <xdr:colOff>2244550</xdr:colOff>
      <xdr:row>18</xdr:row>
      <xdr:rowOff>1765</xdr:rowOff>
    </xdr:to>
    <xdr:sp macro="" textlink="Índice!C76">
      <xdr:nvSpPr>
        <xdr:cNvPr id="50" name="Retângulo: Cantos Arredondados 49">
          <a:hlinkClick xmlns:r="http://schemas.openxmlformats.org/officeDocument/2006/relationships" r:id="rId15"/>
          <a:extLst>
            <a:ext uri="{FF2B5EF4-FFF2-40B4-BE49-F238E27FC236}">
              <a16:creationId xmlns:a16="http://schemas.microsoft.com/office/drawing/2014/main" id="{19EA2C10-0856-445D-899D-DF12E6DB3260}"/>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Air emissions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46758</xdr:rowOff>
    </xdr:from>
    <xdr:to>
      <xdr:col>0</xdr:col>
      <xdr:colOff>2244550</xdr:colOff>
      <xdr:row>19</xdr:row>
      <xdr:rowOff>121630</xdr:rowOff>
    </xdr:to>
    <xdr:sp macro="" textlink="Índice!C79">
      <xdr:nvSpPr>
        <xdr:cNvPr id="51" name="Retângulo: Cantos Arredondados 50">
          <a:hlinkClick xmlns:r="http://schemas.openxmlformats.org/officeDocument/2006/relationships" r:id="rId16"/>
          <a:extLst>
            <a:ext uri="{FF2B5EF4-FFF2-40B4-BE49-F238E27FC236}">
              <a16:creationId xmlns:a16="http://schemas.microsoft.com/office/drawing/2014/main" id="{99700B0A-E4E7-4B49-ACFF-A255BEEBBDE9}"/>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Waste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52" name="Imagem 51">
          <a:extLst>
            <a:ext uri="{FF2B5EF4-FFF2-40B4-BE49-F238E27FC236}">
              <a16:creationId xmlns:a16="http://schemas.microsoft.com/office/drawing/2014/main" id="{7483D8B6-D521-419B-B014-29A72C1FD1A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53" name="Agrupar 52">
          <a:hlinkClick xmlns:r="http://schemas.openxmlformats.org/officeDocument/2006/relationships" r:id="rId18"/>
          <a:extLst>
            <a:ext uri="{FF2B5EF4-FFF2-40B4-BE49-F238E27FC236}">
              <a16:creationId xmlns:a16="http://schemas.microsoft.com/office/drawing/2014/main" id="{48E9D114-5B18-4288-B52B-BDE2303E8BAA}"/>
            </a:ext>
          </a:extLst>
        </xdr:cNvPr>
        <xdr:cNvGrpSpPr/>
      </xdr:nvGrpSpPr>
      <xdr:grpSpPr>
        <a:xfrm>
          <a:off x="2914650" y="138112"/>
          <a:ext cx="1333500" cy="385200"/>
          <a:chOff x="2914760" y="138112"/>
          <a:chExt cx="1325814" cy="385200"/>
        </a:xfrm>
      </xdr:grpSpPr>
      <xdr:sp macro="" textlink="">
        <xdr:nvSpPr>
          <xdr:cNvPr id="54" name="Retângulo 53">
            <a:extLst>
              <a:ext uri="{FF2B5EF4-FFF2-40B4-BE49-F238E27FC236}">
                <a16:creationId xmlns:a16="http://schemas.microsoft.com/office/drawing/2014/main" id="{6CC4CEEA-420E-F45C-9713-FC767AFCEAB3}"/>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55" name="Imagem 54">
            <a:extLst>
              <a:ext uri="{FF2B5EF4-FFF2-40B4-BE49-F238E27FC236}">
                <a16:creationId xmlns:a16="http://schemas.microsoft.com/office/drawing/2014/main" id="{1A10FBA2-3E7B-8378-C86A-BAE4BC39F31C}"/>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56" name="Agrupar 55">
          <a:hlinkClick xmlns:r="http://schemas.openxmlformats.org/officeDocument/2006/relationships" r:id="rId20"/>
          <a:extLst>
            <a:ext uri="{FF2B5EF4-FFF2-40B4-BE49-F238E27FC236}">
              <a16:creationId xmlns:a16="http://schemas.microsoft.com/office/drawing/2014/main" id="{91A46A36-92E7-4F93-88F1-FF7A538F8A26}"/>
            </a:ext>
          </a:extLst>
        </xdr:cNvPr>
        <xdr:cNvGrpSpPr/>
      </xdr:nvGrpSpPr>
      <xdr:grpSpPr>
        <a:xfrm>
          <a:off x="4330700" y="150018"/>
          <a:ext cx="1104900" cy="375675"/>
          <a:chOff x="4295775" y="140493"/>
          <a:chExt cx="1104900" cy="385200"/>
        </a:xfrm>
      </xdr:grpSpPr>
      <xdr:sp macro="" textlink="">
        <xdr:nvSpPr>
          <xdr:cNvPr id="57" name="Retângulo 56">
            <a:extLst>
              <a:ext uri="{FF2B5EF4-FFF2-40B4-BE49-F238E27FC236}">
                <a16:creationId xmlns:a16="http://schemas.microsoft.com/office/drawing/2014/main" id="{9FB80556-131B-1DF7-05B7-1442755373A2}"/>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58" name="Imagem 57">
            <a:extLst>
              <a:ext uri="{FF2B5EF4-FFF2-40B4-BE49-F238E27FC236}">
                <a16:creationId xmlns:a16="http://schemas.microsoft.com/office/drawing/2014/main" id="{331E6B31-7FDB-BAF8-E5AC-4725E50A60E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8</xdr:col>
      <xdr:colOff>1085145</xdr:colOff>
      <xdr:row>0</xdr:row>
      <xdr:rowOff>154632</xdr:rowOff>
    </xdr:from>
    <xdr:to>
      <xdr:col>9</xdr:col>
      <xdr:colOff>114550</xdr:colOff>
      <xdr:row>1</xdr:row>
      <xdr:rowOff>235530</xdr:rowOff>
    </xdr:to>
    <xdr:grpSp>
      <xdr:nvGrpSpPr>
        <xdr:cNvPr id="10" name="Agrupar 9">
          <a:hlinkClick xmlns:r="http://schemas.openxmlformats.org/officeDocument/2006/relationships" r:id="rId1"/>
          <a:extLst>
            <a:ext uri="{FF2B5EF4-FFF2-40B4-BE49-F238E27FC236}">
              <a16:creationId xmlns:a16="http://schemas.microsoft.com/office/drawing/2014/main" id="{C6F9F426-5BA0-4300-A5E6-04AB30137E85}"/>
            </a:ext>
          </a:extLst>
        </xdr:cNvPr>
        <xdr:cNvGrpSpPr/>
      </xdr:nvGrpSpPr>
      <xdr:grpSpPr>
        <a:xfrm>
          <a:off x="11924595" y="154632"/>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0270B827-D6FB-741D-1C12-74B36EFE572E}"/>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23F1072E-DB90-DE13-37DE-F6D390312FDE}"/>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589125</xdr:colOff>
      <xdr:row>0</xdr:row>
      <xdr:rowOff>154632</xdr:rowOff>
    </xdr:from>
    <xdr:to>
      <xdr:col>8</xdr:col>
      <xdr:colOff>992903</xdr:colOff>
      <xdr:row>1</xdr:row>
      <xdr:rowOff>235530</xdr:rowOff>
    </xdr:to>
    <xdr:grpSp>
      <xdr:nvGrpSpPr>
        <xdr:cNvPr id="13" name="Agrupar 12">
          <a:hlinkClick xmlns:r="http://schemas.openxmlformats.org/officeDocument/2006/relationships" r:id="rId2"/>
          <a:extLst>
            <a:ext uri="{FF2B5EF4-FFF2-40B4-BE49-F238E27FC236}">
              <a16:creationId xmlns:a16="http://schemas.microsoft.com/office/drawing/2014/main" id="{ADCBFF20-E04E-4722-BB21-5A312E5F0EDE}"/>
            </a:ext>
          </a:extLst>
        </xdr:cNvPr>
        <xdr:cNvGrpSpPr/>
      </xdr:nvGrpSpPr>
      <xdr:grpSpPr>
        <a:xfrm>
          <a:off x="11428575" y="154632"/>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7A8FAFAB-0A17-1561-CFC1-23A5A9D1340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4194E1DE-362A-4139-410B-A1D849081C41}"/>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3" name="Retângulo: Cantos Arredondados 32">
          <a:hlinkClick xmlns:r="http://schemas.openxmlformats.org/officeDocument/2006/relationships" r:id="rId3"/>
          <a:extLst>
            <a:ext uri="{FF2B5EF4-FFF2-40B4-BE49-F238E27FC236}">
              <a16:creationId xmlns:a16="http://schemas.microsoft.com/office/drawing/2014/main" id="{E418A192-7F0B-4856-ADE9-FCCAFB9B1375}"/>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5" name="Retângulo: Cantos Arredondados 34">
          <a:hlinkClick xmlns:r="http://schemas.openxmlformats.org/officeDocument/2006/relationships" r:id="rId4"/>
          <a:extLst>
            <a:ext uri="{FF2B5EF4-FFF2-40B4-BE49-F238E27FC236}">
              <a16:creationId xmlns:a16="http://schemas.microsoft.com/office/drawing/2014/main" id="{B472E3E7-A53F-45EE-B527-91BF06D7BD9C}"/>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6" name="Retângulo: Cantos Arredondados 35">
          <a:hlinkClick xmlns:r="http://schemas.openxmlformats.org/officeDocument/2006/relationships" r:id="rId5"/>
          <a:extLst>
            <a:ext uri="{FF2B5EF4-FFF2-40B4-BE49-F238E27FC236}">
              <a16:creationId xmlns:a16="http://schemas.microsoft.com/office/drawing/2014/main" id="{352D0714-C1DB-459F-B222-66A4A3CD9ADB}"/>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7" name="Retângulo: Cantos Arredondados 36">
          <a:hlinkClick xmlns:r="http://schemas.openxmlformats.org/officeDocument/2006/relationships" r:id="rId6"/>
          <a:extLst>
            <a:ext uri="{FF2B5EF4-FFF2-40B4-BE49-F238E27FC236}">
              <a16:creationId xmlns:a16="http://schemas.microsoft.com/office/drawing/2014/main" id="{952D675E-AC21-47E2-B0BF-56BDA1B229D6}"/>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101713</xdr:rowOff>
    </xdr:to>
    <xdr:sp macro="" textlink="Índice!B46">
      <xdr:nvSpPr>
        <xdr:cNvPr id="38" name="Retângulo: Cantos Arredondados 37">
          <a:hlinkClick xmlns:r="http://schemas.openxmlformats.org/officeDocument/2006/relationships" r:id="rId7"/>
          <a:extLst>
            <a:ext uri="{FF2B5EF4-FFF2-40B4-BE49-F238E27FC236}">
              <a16:creationId xmlns:a16="http://schemas.microsoft.com/office/drawing/2014/main" id="{DC2CA6F3-C74E-4BCE-BFD6-1EF91F4C28EB}"/>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NATURAL CAPITAL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385327</xdr:rowOff>
    </xdr:from>
    <xdr:to>
      <xdr:col>0</xdr:col>
      <xdr:colOff>2244726</xdr:colOff>
      <xdr:row>19</xdr:row>
      <xdr:rowOff>32828</xdr:rowOff>
    </xdr:to>
    <xdr:sp macro="" textlink="Índice!B85">
      <xdr:nvSpPr>
        <xdr:cNvPr id="39" name="Retângulo: Cantos Arredondados 38">
          <a:hlinkClick xmlns:r="http://schemas.openxmlformats.org/officeDocument/2006/relationships" r:id="rId8"/>
          <a:extLst>
            <a:ext uri="{FF2B5EF4-FFF2-40B4-BE49-F238E27FC236}">
              <a16:creationId xmlns:a16="http://schemas.microsoft.com/office/drawing/2014/main" id="{91E95ACC-919E-4201-BD77-C09B93D6390F}"/>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131038</xdr:rowOff>
    </xdr:from>
    <xdr:to>
      <xdr:col>0</xdr:col>
      <xdr:colOff>2244726</xdr:colOff>
      <xdr:row>20</xdr:row>
      <xdr:rowOff>83338</xdr:rowOff>
    </xdr:to>
    <xdr:sp macro="" textlink="Índice!B114">
      <xdr:nvSpPr>
        <xdr:cNvPr id="40" name="Retângulo: Cantos Arredondados 39">
          <a:hlinkClick xmlns:r="http://schemas.openxmlformats.org/officeDocument/2006/relationships" r:id="rId9"/>
          <a:extLst>
            <a:ext uri="{FF2B5EF4-FFF2-40B4-BE49-F238E27FC236}">
              <a16:creationId xmlns:a16="http://schemas.microsoft.com/office/drawing/2014/main" id="{310AA095-8688-408B-8C45-1988AE2F4FD0}"/>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186218</xdr:rowOff>
    </xdr:from>
    <xdr:to>
      <xdr:col>0</xdr:col>
      <xdr:colOff>2244726</xdr:colOff>
      <xdr:row>21</xdr:row>
      <xdr:rowOff>272429</xdr:rowOff>
    </xdr:to>
    <xdr:sp macro="" textlink="Índice!B132">
      <xdr:nvSpPr>
        <xdr:cNvPr id="41" name="Retângulo: Cantos Arredondados 40">
          <a:hlinkClick xmlns:r="http://schemas.openxmlformats.org/officeDocument/2006/relationships" r:id="rId10"/>
          <a:extLst>
            <a:ext uri="{FF2B5EF4-FFF2-40B4-BE49-F238E27FC236}">
              <a16:creationId xmlns:a16="http://schemas.microsoft.com/office/drawing/2014/main" id="{9753E938-ECCB-4093-B39B-A0FE2177B96B}"/>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52579</xdr:rowOff>
    </xdr:from>
    <xdr:to>
      <xdr:col>0</xdr:col>
      <xdr:colOff>2244726</xdr:colOff>
      <xdr:row>23</xdr:row>
      <xdr:rowOff>127450</xdr:rowOff>
    </xdr:to>
    <xdr:sp macro="" textlink="Índice!B134">
      <xdr:nvSpPr>
        <xdr:cNvPr id="42" name="Retângulo: Cantos Arredondados 41">
          <a:hlinkClick xmlns:r="http://schemas.openxmlformats.org/officeDocument/2006/relationships" r:id="rId11"/>
          <a:extLst>
            <a:ext uri="{FF2B5EF4-FFF2-40B4-BE49-F238E27FC236}">
              <a16:creationId xmlns:a16="http://schemas.microsoft.com/office/drawing/2014/main" id="{13762EC7-03DA-4694-A9AC-A406A0ED4E6E}"/>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23</xdr:row>
      <xdr:rowOff>233269</xdr:rowOff>
    </xdr:from>
    <xdr:to>
      <xdr:col>0</xdr:col>
      <xdr:colOff>2244726</xdr:colOff>
      <xdr:row>24</xdr:row>
      <xdr:rowOff>309956</xdr:rowOff>
    </xdr:to>
    <xdr:sp macro="" textlink="Índice!B141">
      <xdr:nvSpPr>
        <xdr:cNvPr id="43" name="Retângulo: Cantos Arredondados 42">
          <a:hlinkClick xmlns:r="http://schemas.openxmlformats.org/officeDocument/2006/relationships" r:id="rId12"/>
          <a:extLst>
            <a:ext uri="{FF2B5EF4-FFF2-40B4-BE49-F238E27FC236}">
              <a16:creationId xmlns:a16="http://schemas.microsoft.com/office/drawing/2014/main" id="{87BAE15F-8FC4-40D6-9052-0F0DDC37D2AE}"/>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146708</xdr:rowOff>
    </xdr:from>
    <xdr:to>
      <xdr:col>0</xdr:col>
      <xdr:colOff>2244550</xdr:colOff>
      <xdr:row>10</xdr:row>
      <xdr:rowOff>221580</xdr:rowOff>
    </xdr:to>
    <xdr:sp macro="" textlink="Índice!C46">
      <xdr:nvSpPr>
        <xdr:cNvPr id="44" name="Retângulo: Cantos Arredondados 43">
          <a:hlinkClick xmlns:r="http://schemas.openxmlformats.org/officeDocument/2006/relationships" r:id="rId7"/>
          <a:extLst>
            <a:ext uri="{FF2B5EF4-FFF2-40B4-BE49-F238E27FC236}">
              <a16:creationId xmlns:a16="http://schemas.microsoft.com/office/drawing/2014/main" id="{912CD27B-7337-48C6-9A56-5D99394A3333}"/>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Responsible stewardship of natural resources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10</xdr:row>
      <xdr:rowOff>266575</xdr:rowOff>
    </xdr:from>
    <xdr:to>
      <xdr:col>0</xdr:col>
      <xdr:colOff>2244550</xdr:colOff>
      <xdr:row>12</xdr:row>
      <xdr:rowOff>27122</xdr:rowOff>
    </xdr:to>
    <xdr:sp macro="" textlink="Índice!C48">
      <xdr:nvSpPr>
        <xdr:cNvPr id="45" name="Retângulo: Cantos Arredondados 44">
          <a:hlinkClick xmlns:r="http://schemas.openxmlformats.org/officeDocument/2006/relationships" r:id="rId13"/>
          <a:extLst>
            <a:ext uri="{FF2B5EF4-FFF2-40B4-BE49-F238E27FC236}">
              <a16:creationId xmlns:a16="http://schemas.microsoft.com/office/drawing/2014/main" id="{C83CCEE0-B84B-435F-9183-B6AFE894A7C6}"/>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Climate change and the energy transition</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72117</xdr:rowOff>
    </xdr:from>
    <xdr:to>
      <xdr:col>0</xdr:col>
      <xdr:colOff>2244550</xdr:colOff>
      <xdr:row>13</xdr:row>
      <xdr:rowOff>146989</xdr:rowOff>
    </xdr:to>
    <xdr:sp macro="" textlink="Índice!C60">
      <xdr:nvSpPr>
        <xdr:cNvPr id="46" name="Retângulo: Cantos Arredondados 45">
          <a:hlinkClick xmlns:r="http://schemas.openxmlformats.org/officeDocument/2006/relationships" r:id="rId14"/>
          <a:extLst>
            <a:ext uri="{FF2B5EF4-FFF2-40B4-BE49-F238E27FC236}">
              <a16:creationId xmlns:a16="http://schemas.microsoft.com/office/drawing/2014/main" id="{A5A621BC-AE35-4FFD-A315-B75DD976A3CC}"/>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Energy</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13</xdr:row>
      <xdr:rowOff>191984</xdr:rowOff>
    </xdr:from>
    <xdr:to>
      <xdr:col>0</xdr:col>
      <xdr:colOff>2244550</xdr:colOff>
      <xdr:row>14</xdr:row>
      <xdr:rowOff>143031</xdr:rowOff>
    </xdr:to>
    <xdr:sp macro="" textlink="Índice!C64">
      <xdr:nvSpPr>
        <xdr:cNvPr id="47" name="Retângulo: Cantos Arredondados 46">
          <a:hlinkClick xmlns:r="http://schemas.openxmlformats.org/officeDocument/2006/relationships" r:id="rId2"/>
          <a:extLst>
            <a:ext uri="{FF2B5EF4-FFF2-40B4-BE49-F238E27FC236}">
              <a16:creationId xmlns:a16="http://schemas.microsoft.com/office/drawing/2014/main" id="{9FCE1BCB-4944-44A1-A230-C7683E809192}"/>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Biodiversity and ecosystems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188026</xdr:rowOff>
    </xdr:from>
    <xdr:to>
      <xdr:col>0</xdr:col>
      <xdr:colOff>2244550</xdr:colOff>
      <xdr:row>15</xdr:row>
      <xdr:rowOff>262898</xdr:rowOff>
    </xdr:to>
    <xdr:sp macro="" textlink="Índice!C69">
      <xdr:nvSpPr>
        <xdr:cNvPr id="48" name="Retângulo: Cantos Arredondados 47">
          <a:hlinkClick xmlns:r="http://schemas.openxmlformats.org/officeDocument/2006/relationships" r:id="rId15"/>
          <a:extLst>
            <a:ext uri="{FF2B5EF4-FFF2-40B4-BE49-F238E27FC236}">
              <a16:creationId xmlns:a16="http://schemas.microsoft.com/office/drawing/2014/main" id="{208D7EB7-5C1F-4ECC-9413-A9286A080418}"/>
            </a:ext>
          </a:extLst>
        </xdr:cNvPr>
        <xdr:cNvSpPr/>
      </xdr:nvSpPr>
      <xdr:spPr>
        <a:xfrm>
          <a:off x="339725" y="4836226"/>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1" i="0" u="sng" strike="noStrike">
              <a:solidFill>
                <a:schemeClr val="bg1"/>
              </a:solidFill>
              <a:effectLst/>
              <a:latin typeface="Calibri regular"/>
              <a:ea typeface="+mn-ea"/>
              <a:cs typeface="+mn-cs"/>
            </a:rPr>
            <a:pPr algn="l"/>
            <a:t>Water resources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307893</xdr:rowOff>
    </xdr:from>
    <xdr:to>
      <xdr:col>0</xdr:col>
      <xdr:colOff>2244550</xdr:colOff>
      <xdr:row>16</xdr:row>
      <xdr:rowOff>258940</xdr:rowOff>
    </xdr:to>
    <xdr:sp macro="" textlink="Índice!C76">
      <xdr:nvSpPr>
        <xdr:cNvPr id="49" name="Retângulo: Cantos Arredondados 48">
          <a:hlinkClick xmlns:r="http://schemas.openxmlformats.org/officeDocument/2006/relationships" r:id="rId1"/>
          <a:extLst>
            <a:ext uri="{FF2B5EF4-FFF2-40B4-BE49-F238E27FC236}">
              <a16:creationId xmlns:a16="http://schemas.microsoft.com/office/drawing/2014/main" id="{07439844-B765-4626-A9BC-0D10195D4DF4}"/>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Air emissions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303933</xdr:rowOff>
    </xdr:from>
    <xdr:to>
      <xdr:col>0</xdr:col>
      <xdr:colOff>2244550</xdr:colOff>
      <xdr:row>17</xdr:row>
      <xdr:rowOff>312130</xdr:rowOff>
    </xdr:to>
    <xdr:sp macro="" textlink="Índice!C79">
      <xdr:nvSpPr>
        <xdr:cNvPr id="50" name="Retângulo: Cantos Arredondados 49">
          <a:hlinkClick xmlns:r="http://schemas.openxmlformats.org/officeDocument/2006/relationships" r:id="rId16"/>
          <a:extLst>
            <a:ext uri="{FF2B5EF4-FFF2-40B4-BE49-F238E27FC236}">
              <a16:creationId xmlns:a16="http://schemas.microsoft.com/office/drawing/2014/main" id="{BF181CC1-DBA4-485F-8258-8992B42F29BE}"/>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Waste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52" name="Imagem 51">
          <a:extLst>
            <a:ext uri="{FF2B5EF4-FFF2-40B4-BE49-F238E27FC236}">
              <a16:creationId xmlns:a16="http://schemas.microsoft.com/office/drawing/2014/main" id="{9F36D8EF-FE6F-4B20-8B60-8279FB8432C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53" name="Agrupar 52">
          <a:hlinkClick xmlns:r="http://schemas.openxmlformats.org/officeDocument/2006/relationships" r:id="rId18"/>
          <a:extLst>
            <a:ext uri="{FF2B5EF4-FFF2-40B4-BE49-F238E27FC236}">
              <a16:creationId xmlns:a16="http://schemas.microsoft.com/office/drawing/2014/main" id="{1ADD4FD5-653E-4BCB-93B6-2A24A8DF1AF5}"/>
            </a:ext>
          </a:extLst>
        </xdr:cNvPr>
        <xdr:cNvGrpSpPr/>
      </xdr:nvGrpSpPr>
      <xdr:grpSpPr>
        <a:xfrm>
          <a:off x="2914650" y="138112"/>
          <a:ext cx="1333500" cy="385200"/>
          <a:chOff x="2914760" y="138112"/>
          <a:chExt cx="1325814" cy="385200"/>
        </a:xfrm>
      </xdr:grpSpPr>
      <xdr:sp macro="" textlink="">
        <xdr:nvSpPr>
          <xdr:cNvPr id="54" name="Retângulo 53">
            <a:extLst>
              <a:ext uri="{FF2B5EF4-FFF2-40B4-BE49-F238E27FC236}">
                <a16:creationId xmlns:a16="http://schemas.microsoft.com/office/drawing/2014/main" id="{FEC5C0C6-0370-B211-9032-6E22A5516370}"/>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55" name="Imagem 54">
            <a:extLst>
              <a:ext uri="{FF2B5EF4-FFF2-40B4-BE49-F238E27FC236}">
                <a16:creationId xmlns:a16="http://schemas.microsoft.com/office/drawing/2014/main" id="{78DB6C0D-9246-5E7C-0EF7-E06A34C30AC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56" name="Agrupar 55">
          <a:hlinkClick xmlns:r="http://schemas.openxmlformats.org/officeDocument/2006/relationships" r:id="rId20"/>
          <a:extLst>
            <a:ext uri="{FF2B5EF4-FFF2-40B4-BE49-F238E27FC236}">
              <a16:creationId xmlns:a16="http://schemas.microsoft.com/office/drawing/2014/main" id="{7BA09F5E-A376-44CC-BF1B-A33315554547}"/>
            </a:ext>
          </a:extLst>
        </xdr:cNvPr>
        <xdr:cNvGrpSpPr/>
      </xdr:nvGrpSpPr>
      <xdr:grpSpPr>
        <a:xfrm>
          <a:off x="4330700" y="150018"/>
          <a:ext cx="1104900" cy="375675"/>
          <a:chOff x="4295775" y="140493"/>
          <a:chExt cx="1104900" cy="385200"/>
        </a:xfrm>
      </xdr:grpSpPr>
      <xdr:sp macro="" textlink="">
        <xdr:nvSpPr>
          <xdr:cNvPr id="57" name="Retângulo 56">
            <a:extLst>
              <a:ext uri="{FF2B5EF4-FFF2-40B4-BE49-F238E27FC236}">
                <a16:creationId xmlns:a16="http://schemas.microsoft.com/office/drawing/2014/main" id="{F783E99E-F57D-D9CD-077C-A4216D06BD5D}"/>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58" name="Imagem 57">
            <a:extLst>
              <a:ext uri="{FF2B5EF4-FFF2-40B4-BE49-F238E27FC236}">
                <a16:creationId xmlns:a16="http://schemas.microsoft.com/office/drawing/2014/main" id="{71715107-2C01-C0B1-592B-3D6D0354605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8</xdr:col>
      <xdr:colOff>1085147</xdr:colOff>
      <xdr:row>0</xdr:row>
      <xdr:rowOff>154633</xdr:rowOff>
    </xdr:from>
    <xdr:to>
      <xdr:col>9</xdr:col>
      <xdr:colOff>114552</xdr:colOff>
      <xdr:row>1</xdr:row>
      <xdr:rowOff>235531</xdr:rowOff>
    </xdr:to>
    <xdr:grpSp>
      <xdr:nvGrpSpPr>
        <xdr:cNvPr id="10" name="Agrupar 9">
          <a:hlinkClick xmlns:r="http://schemas.openxmlformats.org/officeDocument/2006/relationships" r:id="rId1"/>
          <a:extLst>
            <a:ext uri="{FF2B5EF4-FFF2-40B4-BE49-F238E27FC236}">
              <a16:creationId xmlns:a16="http://schemas.microsoft.com/office/drawing/2014/main" id="{8C575EFE-BD0B-40E0-8E7D-E9EE5623F37A}"/>
            </a:ext>
          </a:extLst>
        </xdr:cNvPr>
        <xdr:cNvGrpSpPr/>
      </xdr:nvGrpSpPr>
      <xdr:grpSpPr>
        <a:xfrm>
          <a:off x="11924597" y="154633"/>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238DD4EE-D423-D381-7A83-E760C24C8AA6}"/>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47177EA6-18DB-2D0D-8E87-9A0B62382A8A}"/>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589127</xdr:colOff>
      <xdr:row>0</xdr:row>
      <xdr:rowOff>154633</xdr:rowOff>
    </xdr:from>
    <xdr:to>
      <xdr:col>8</xdr:col>
      <xdr:colOff>992905</xdr:colOff>
      <xdr:row>1</xdr:row>
      <xdr:rowOff>235531</xdr:rowOff>
    </xdr:to>
    <xdr:grpSp>
      <xdr:nvGrpSpPr>
        <xdr:cNvPr id="13" name="Agrupar 12">
          <a:hlinkClick xmlns:r="http://schemas.openxmlformats.org/officeDocument/2006/relationships" r:id="rId2"/>
          <a:extLst>
            <a:ext uri="{FF2B5EF4-FFF2-40B4-BE49-F238E27FC236}">
              <a16:creationId xmlns:a16="http://schemas.microsoft.com/office/drawing/2014/main" id="{A2BE7328-C0FD-4897-9C23-EEEB0BEFAA6B}"/>
            </a:ext>
          </a:extLst>
        </xdr:cNvPr>
        <xdr:cNvGrpSpPr/>
      </xdr:nvGrpSpPr>
      <xdr:grpSpPr>
        <a:xfrm>
          <a:off x="11428577" y="154633"/>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B79B9F00-BF8A-13E4-1CAB-0B99808902E0}"/>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9C87E0C1-02F9-6761-5B52-EC9E157C9957}"/>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3" name="Retângulo: Cantos Arredondados 32">
          <a:hlinkClick xmlns:r="http://schemas.openxmlformats.org/officeDocument/2006/relationships" r:id="rId3"/>
          <a:extLst>
            <a:ext uri="{FF2B5EF4-FFF2-40B4-BE49-F238E27FC236}">
              <a16:creationId xmlns:a16="http://schemas.microsoft.com/office/drawing/2014/main" id="{A2DE26F3-6E41-410E-8896-4FBB8BEEFAA6}"/>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5" name="Retângulo: Cantos Arredondados 34">
          <a:hlinkClick xmlns:r="http://schemas.openxmlformats.org/officeDocument/2006/relationships" r:id="rId4"/>
          <a:extLst>
            <a:ext uri="{FF2B5EF4-FFF2-40B4-BE49-F238E27FC236}">
              <a16:creationId xmlns:a16="http://schemas.microsoft.com/office/drawing/2014/main" id="{7CFE2A18-7E62-4F3D-90B2-7136961DC0E7}"/>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146740</xdr:rowOff>
    </xdr:to>
    <xdr:sp macro="" textlink="Índice!B18">
      <xdr:nvSpPr>
        <xdr:cNvPr id="36" name="Retângulo: Cantos Arredondados 35">
          <a:hlinkClick xmlns:r="http://schemas.openxmlformats.org/officeDocument/2006/relationships" r:id="rId5"/>
          <a:extLst>
            <a:ext uri="{FF2B5EF4-FFF2-40B4-BE49-F238E27FC236}">
              <a16:creationId xmlns:a16="http://schemas.microsoft.com/office/drawing/2014/main" id="{C4AC0CA5-0553-4D59-875D-D1C92DA5F5A8}"/>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6</xdr:row>
      <xdr:rowOff>211280</xdr:rowOff>
    </xdr:from>
    <xdr:to>
      <xdr:col>0</xdr:col>
      <xdr:colOff>2244726</xdr:colOff>
      <xdr:row>7</xdr:row>
      <xdr:rowOff>286151</xdr:rowOff>
    </xdr:to>
    <xdr:sp macro="" textlink="Índice!B42">
      <xdr:nvSpPr>
        <xdr:cNvPr id="37" name="Retângulo: Cantos Arredondados 36">
          <a:hlinkClick xmlns:r="http://schemas.openxmlformats.org/officeDocument/2006/relationships" r:id="rId6"/>
          <a:extLst>
            <a:ext uri="{FF2B5EF4-FFF2-40B4-BE49-F238E27FC236}">
              <a16:creationId xmlns:a16="http://schemas.microsoft.com/office/drawing/2014/main" id="{7B3674E7-8066-4745-B1A4-2ADB808E2CB3}"/>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27401</xdr:rowOff>
    </xdr:from>
    <xdr:to>
      <xdr:col>0</xdr:col>
      <xdr:colOff>2244726</xdr:colOff>
      <xdr:row>9</xdr:row>
      <xdr:rowOff>101713</xdr:rowOff>
    </xdr:to>
    <xdr:sp macro="" textlink="Índice!B46">
      <xdr:nvSpPr>
        <xdr:cNvPr id="38" name="Retângulo: Cantos Arredondados 37">
          <a:hlinkClick xmlns:r="http://schemas.openxmlformats.org/officeDocument/2006/relationships" r:id="rId7"/>
          <a:extLst>
            <a:ext uri="{FF2B5EF4-FFF2-40B4-BE49-F238E27FC236}">
              <a16:creationId xmlns:a16="http://schemas.microsoft.com/office/drawing/2014/main" id="{75A9759F-84A4-4C35-8FD4-E359F1014047}"/>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NATURAL CAPITAL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194827</xdr:rowOff>
    </xdr:from>
    <xdr:to>
      <xdr:col>0</xdr:col>
      <xdr:colOff>2244726</xdr:colOff>
      <xdr:row>19</xdr:row>
      <xdr:rowOff>280478</xdr:rowOff>
    </xdr:to>
    <xdr:sp macro="" textlink="Índice!B85">
      <xdr:nvSpPr>
        <xdr:cNvPr id="39" name="Retângulo: Cantos Arredondados 38">
          <a:hlinkClick xmlns:r="http://schemas.openxmlformats.org/officeDocument/2006/relationships" r:id="rId8"/>
          <a:extLst>
            <a:ext uri="{FF2B5EF4-FFF2-40B4-BE49-F238E27FC236}">
              <a16:creationId xmlns:a16="http://schemas.microsoft.com/office/drawing/2014/main" id="{80E841F6-6CD8-4EAB-B300-900E8865DA40}"/>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64363</xdr:rowOff>
    </xdr:from>
    <xdr:to>
      <xdr:col>0</xdr:col>
      <xdr:colOff>2244726</xdr:colOff>
      <xdr:row>21</xdr:row>
      <xdr:rowOff>140488</xdr:rowOff>
    </xdr:to>
    <xdr:sp macro="" textlink="Índice!B114">
      <xdr:nvSpPr>
        <xdr:cNvPr id="40" name="Retângulo: Cantos Arredondados 39">
          <a:hlinkClick xmlns:r="http://schemas.openxmlformats.org/officeDocument/2006/relationships" r:id="rId9"/>
          <a:extLst>
            <a:ext uri="{FF2B5EF4-FFF2-40B4-BE49-F238E27FC236}">
              <a16:creationId xmlns:a16="http://schemas.microsoft.com/office/drawing/2014/main" id="{9E5878E8-0131-436A-9C3A-406111AFA55D}"/>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243368</xdr:rowOff>
    </xdr:from>
    <xdr:to>
      <xdr:col>0</xdr:col>
      <xdr:colOff>2244726</xdr:colOff>
      <xdr:row>22</xdr:row>
      <xdr:rowOff>205754</xdr:rowOff>
    </xdr:to>
    <xdr:sp macro="" textlink="Índice!B132">
      <xdr:nvSpPr>
        <xdr:cNvPr id="41" name="Retângulo: Cantos Arredondados 40">
          <a:hlinkClick xmlns:r="http://schemas.openxmlformats.org/officeDocument/2006/relationships" r:id="rId10"/>
          <a:extLst>
            <a:ext uri="{FF2B5EF4-FFF2-40B4-BE49-F238E27FC236}">
              <a16:creationId xmlns:a16="http://schemas.microsoft.com/office/drawing/2014/main" id="{5AF8DADA-3A00-4350-A6B1-CB6E188E73E0}"/>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300229</xdr:rowOff>
    </xdr:from>
    <xdr:to>
      <xdr:col>0</xdr:col>
      <xdr:colOff>2244726</xdr:colOff>
      <xdr:row>23</xdr:row>
      <xdr:rowOff>251275</xdr:rowOff>
    </xdr:to>
    <xdr:sp macro="" textlink="Índice!B134">
      <xdr:nvSpPr>
        <xdr:cNvPr id="42" name="Retângulo: Cantos Arredondados 41">
          <a:hlinkClick xmlns:r="http://schemas.openxmlformats.org/officeDocument/2006/relationships" r:id="rId11"/>
          <a:extLst>
            <a:ext uri="{FF2B5EF4-FFF2-40B4-BE49-F238E27FC236}">
              <a16:creationId xmlns:a16="http://schemas.microsoft.com/office/drawing/2014/main" id="{9B68A588-6E45-45E1-A5F4-19297FE611F5}"/>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23</xdr:row>
      <xdr:rowOff>357094</xdr:rowOff>
    </xdr:from>
    <xdr:to>
      <xdr:col>0</xdr:col>
      <xdr:colOff>2244726</xdr:colOff>
      <xdr:row>24</xdr:row>
      <xdr:rowOff>33731</xdr:rowOff>
    </xdr:to>
    <xdr:sp macro="" textlink="Índice!B141">
      <xdr:nvSpPr>
        <xdr:cNvPr id="43" name="Retângulo: Cantos Arredondados 42">
          <a:hlinkClick xmlns:r="http://schemas.openxmlformats.org/officeDocument/2006/relationships" r:id="rId12"/>
          <a:extLst>
            <a:ext uri="{FF2B5EF4-FFF2-40B4-BE49-F238E27FC236}">
              <a16:creationId xmlns:a16="http://schemas.microsoft.com/office/drawing/2014/main" id="{0CA871D9-47C3-4EF0-86B8-9BEFF8EEC87B}"/>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146708</xdr:rowOff>
    </xdr:from>
    <xdr:to>
      <xdr:col>0</xdr:col>
      <xdr:colOff>2244550</xdr:colOff>
      <xdr:row>10</xdr:row>
      <xdr:rowOff>221580</xdr:rowOff>
    </xdr:to>
    <xdr:sp macro="" textlink="Índice!C46">
      <xdr:nvSpPr>
        <xdr:cNvPr id="44" name="Retângulo: Cantos Arredondados 43">
          <a:hlinkClick xmlns:r="http://schemas.openxmlformats.org/officeDocument/2006/relationships" r:id="rId7"/>
          <a:extLst>
            <a:ext uri="{FF2B5EF4-FFF2-40B4-BE49-F238E27FC236}">
              <a16:creationId xmlns:a16="http://schemas.microsoft.com/office/drawing/2014/main" id="{36323F23-0D9B-47B1-BAC2-4A919937F5E9}"/>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Responsible stewardship of natural resources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10</xdr:row>
      <xdr:rowOff>266575</xdr:rowOff>
    </xdr:from>
    <xdr:to>
      <xdr:col>0</xdr:col>
      <xdr:colOff>2244550</xdr:colOff>
      <xdr:row>12</xdr:row>
      <xdr:rowOff>27122</xdr:rowOff>
    </xdr:to>
    <xdr:sp macro="" textlink="Índice!C48">
      <xdr:nvSpPr>
        <xdr:cNvPr id="45" name="Retângulo: Cantos Arredondados 44">
          <a:hlinkClick xmlns:r="http://schemas.openxmlformats.org/officeDocument/2006/relationships" r:id="rId13"/>
          <a:extLst>
            <a:ext uri="{FF2B5EF4-FFF2-40B4-BE49-F238E27FC236}">
              <a16:creationId xmlns:a16="http://schemas.microsoft.com/office/drawing/2014/main" id="{7082FA70-BB19-4F2D-824B-9B44A28A19B4}"/>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Climate change and the energy transition</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72117</xdr:rowOff>
    </xdr:from>
    <xdr:to>
      <xdr:col>0</xdr:col>
      <xdr:colOff>2244550</xdr:colOff>
      <xdr:row>13</xdr:row>
      <xdr:rowOff>146989</xdr:rowOff>
    </xdr:to>
    <xdr:sp macro="" textlink="Índice!C60">
      <xdr:nvSpPr>
        <xdr:cNvPr id="46" name="Retângulo: Cantos Arredondados 45">
          <a:hlinkClick xmlns:r="http://schemas.openxmlformats.org/officeDocument/2006/relationships" r:id="rId14"/>
          <a:extLst>
            <a:ext uri="{FF2B5EF4-FFF2-40B4-BE49-F238E27FC236}">
              <a16:creationId xmlns:a16="http://schemas.microsoft.com/office/drawing/2014/main" id="{B1194FE4-9AC5-487C-8D32-8EB84953E7E5}"/>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Energy</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13</xdr:row>
      <xdr:rowOff>191984</xdr:rowOff>
    </xdr:from>
    <xdr:to>
      <xdr:col>0</xdr:col>
      <xdr:colOff>2244550</xdr:colOff>
      <xdr:row>14</xdr:row>
      <xdr:rowOff>143031</xdr:rowOff>
    </xdr:to>
    <xdr:sp macro="" textlink="Índice!C64">
      <xdr:nvSpPr>
        <xdr:cNvPr id="47" name="Retângulo: Cantos Arredondados 46">
          <a:hlinkClick xmlns:r="http://schemas.openxmlformats.org/officeDocument/2006/relationships" r:id="rId15"/>
          <a:extLst>
            <a:ext uri="{FF2B5EF4-FFF2-40B4-BE49-F238E27FC236}">
              <a16:creationId xmlns:a16="http://schemas.microsoft.com/office/drawing/2014/main" id="{FEBEFC06-A3C8-499A-AC0E-5AD3096FEBA8}"/>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Biodiversity and ecosystems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188026</xdr:rowOff>
    </xdr:from>
    <xdr:to>
      <xdr:col>0</xdr:col>
      <xdr:colOff>2244550</xdr:colOff>
      <xdr:row>15</xdr:row>
      <xdr:rowOff>196223</xdr:rowOff>
    </xdr:to>
    <xdr:sp macro="" textlink="Índice!C69">
      <xdr:nvSpPr>
        <xdr:cNvPr id="48" name="Retângulo: Cantos Arredondados 47">
          <a:hlinkClick xmlns:r="http://schemas.openxmlformats.org/officeDocument/2006/relationships" r:id="rId2"/>
          <a:extLst>
            <a:ext uri="{FF2B5EF4-FFF2-40B4-BE49-F238E27FC236}">
              <a16:creationId xmlns:a16="http://schemas.microsoft.com/office/drawing/2014/main" id="{EBBE07C4-133A-466E-AAC6-534EAACB96A7}"/>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Water resources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241218</xdr:rowOff>
    </xdr:from>
    <xdr:to>
      <xdr:col>0</xdr:col>
      <xdr:colOff>2244550</xdr:colOff>
      <xdr:row>17</xdr:row>
      <xdr:rowOff>1765</xdr:rowOff>
    </xdr:to>
    <xdr:sp macro="" textlink="Índice!C76">
      <xdr:nvSpPr>
        <xdr:cNvPr id="49" name="Retângulo: Cantos Arredondados 48">
          <a:hlinkClick xmlns:r="http://schemas.openxmlformats.org/officeDocument/2006/relationships" r:id="rId16"/>
          <a:extLst>
            <a:ext uri="{FF2B5EF4-FFF2-40B4-BE49-F238E27FC236}">
              <a16:creationId xmlns:a16="http://schemas.microsoft.com/office/drawing/2014/main" id="{DEE7CB00-4963-4472-8454-C0AF9ABF164A}"/>
            </a:ext>
          </a:extLst>
        </xdr:cNvPr>
        <xdr:cNvSpPr/>
      </xdr:nvSpPr>
      <xdr:spPr>
        <a:xfrm>
          <a:off x="339725" y="5270418"/>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1" i="0" u="sng" strike="noStrike">
              <a:solidFill>
                <a:schemeClr val="bg1"/>
              </a:solidFill>
              <a:effectLst/>
              <a:latin typeface="Calibri regular"/>
              <a:ea typeface="+mn-ea"/>
              <a:cs typeface="+mn-cs"/>
            </a:rPr>
            <a:pPr algn="l"/>
            <a:t>Air emissions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17</xdr:row>
      <xdr:rowOff>46758</xdr:rowOff>
    </xdr:from>
    <xdr:to>
      <xdr:col>0</xdr:col>
      <xdr:colOff>2244550</xdr:colOff>
      <xdr:row>18</xdr:row>
      <xdr:rowOff>121630</xdr:rowOff>
    </xdr:to>
    <xdr:sp macro="" textlink="Índice!C79">
      <xdr:nvSpPr>
        <xdr:cNvPr id="50" name="Retângulo: Cantos Arredondados 49">
          <a:hlinkClick xmlns:r="http://schemas.openxmlformats.org/officeDocument/2006/relationships" r:id="rId1"/>
          <a:extLst>
            <a:ext uri="{FF2B5EF4-FFF2-40B4-BE49-F238E27FC236}">
              <a16:creationId xmlns:a16="http://schemas.microsoft.com/office/drawing/2014/main" id="{37A2CB44-8FEF-4262-A39C-24EA64286B08}"/>
            </a:ext>
          </a:extLst>
        </xdr:cNvPr>
        <xdr:cNvSpPr/>
      </xdr:nvSpPr>
      <xdr:spPr>
        <a:xfrm>
          <a:off x="339725" y="570460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0" i="0" u="none" strike="noStrike">
              <a:solidFill>
                <a:schemeClr val="bg1"/>
              </a:solidFill>
              <a:effectLst/>
              <a:latin typeface="Calibri regular"/>
              <a:ea typeface="+mn-ea"/>
              <a:cs typeface="+mn-cs"/>
            </a:rPr>
            <a:pPr algn="l"/>
            <a:t>Waste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51" name="Imagem 50">
          <a:extLst>
            <a:ext uri="{FF2B5EF4-FFF2-40B4-BE49-F238E27FC236}">
              <a16:creationId xmlns:a16="http://schemas.microsoft.com/office/drawing/2014/main" id="{60A4D647-8471-437E-839B-49633E8C584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52" name="Agrupar 51">
          <a:hlinkClick xmlns:r="http://schemas.openxmlformats.org/officeDocument/2006/relationships" r:id="rId18"/>
          <a:extLst>
            <a:ext uri="{FF2B5EF4-FFF2-40B4-BE49-F238E27FC236}">
              <a16:creationId xmlns:a16="http://schemas.microsoft.com/office/drawing/2014/main" id="{A944CF24-A5EF-49A8-A847-2BFE045F13D7}"/>
            </a:ext>
          </a:extLst>
        </xdr:cNvPr>
        <xdr:cNvGrpSpPr/>
      </xdr:nvGrpSpPr>
      <xdr:grpSpPr>
        <a:xfrm>
          <a:off x="2914650" y="138112"/>
          <a:ext cx="1333500" cy="385200"/>
          <a:chOff x="2914760" y="138112"/>
          <a:chExt cx="1325814" cy="385200"/>
        </a:xfrm>
      </xdr:grpSpPr>
      <xdr:sp macro="" textlink="">
        <xdr:nvSpPr>
          <xdr:cNvPr id="53" name="Retângulo 52">
            <a:extLst>
              <a:ext uri="{FF2B5EF4-FFF2-40B4-BE49-F238E27FC236}">
                <a16:creationId xmlns:a16="http://schemas.microsoft.com/office/drawing/2014/main" id="{42499057-230E-F818-9B6F-243A43B06DFE}"/>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54" name="Imagem 53">
            <a:extLst>
              <a:ext uri="{FF2B5EF4-FFF2-40B4-BE49-F238E27FC236}">
                <a16:creationId xmlns:a16="http://schemas.microsoft.com/office/drawing/2014/main" id="{E8D850A4-BB19-9A95-BD2B-966BCEA3E1A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55" name="Agrupar 54">
          <a:hlinkClick xmlns:r="http://schemas.openxmlformats.org/officeDocument/2006/relationships" r:id="rId20"/>
          <a:extLst>
            <a:ext uri="{FF2B5EF4-FFF2-40B4-BE49-F238E27FC236}">
              <a16:creationId xmlns:a16="http://schemas.microsoft.com/office/drawing/2014/main" id="{6D4A77F7-87C7-4995-9010-7CA9655B378F}"/>
            </a:ext>
          </a:extLst>
        </xdr:cNvPr>
        <xdr:cNvGrpSpPr/>
      </xdr:nvGrpSpPr>
      <xdr:grpSpPr>
        <a:xfrm>
          <a:off x="4330700" y="150018"/>
          <a:ext cx="1104900" cy="375675"/>
          <a:chOff x="4295775" y="140493"/>
          <a:chExt cx="1104900" cy="385200"/>
        </a:xfrm>
      </xdr:grpSpPr>
      <xdr:sp macro="" textlink="">
        <xdr:nvSpPr>
          <xdr:cNvPr id="56" name="Retângulo 55">
            <a:extLst>
              <a:ext uri="{FF2B5EF4-FFF2-40B4-BE49-F238E27FC236}">
                <a16:creationId xmlns:a16="http://schemas.microsoft.com/office/drawing/2014/main" id="{8ACB911A-8C14-6F03-E70E-1CF087266624}"/>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57" name="Imagem 56">
            <a:extLst>
              <a:ext uri="{FF2B5EF4-FFF2-40B4-BE49-F238E27FC236}">
                <a16:creationId xmlns:a16="http://schemas.microsoft.com/office/drawing/2014/main" id="{F189BBD4-E63F-E610-6B84-1846BF6586A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4193967</xdr:colOff>
      <xdr:row>0</xdr:row>
      <xdr:rowOff>134731</xdr:rowOff>
    </xdr:from>
    <xdr:to>
      <xdr:col>4</xdr:col>
      <xdr:colOff>4610114</xdr:colOff>
      <xdr:row>1</xdr:row>
      <xdr:rowOff>205888</xdr:rowOff>
    </xdr:to>
    <xdr:grpSp>
      <xdr:nvGrpSpPr>
        <xdr:cNvPr id="122" name="Agrupar 121">
          <a:hlinkClick xmlns:r="http://schemas.openxmlformats.org/officeDocument/2006/relationships" r:id="rId1"/>
          <a:extLst>
            <a:ext uri="{FF2B5EF4-FFF2-40B4-BE49-F238E27FC236}">
              <a16:creationId xmlns:a16="http://schemas.microsoft.com/office/drawing/2014/main" id="{0B35ACBC-796A-4C2B-9BCA-6F7C08E60F72}"/>
            </a:ext>
          </a:extLst>
        </xdr:cNvPr>
        <xdr:cNvGrpSpPr/>
      </xdr:nvGrpSpPr>
      <xdr:grpSpPr>
        <a:xfrm>
          <a:off x="11928267" y="134731"/>
          <a:ext cx="416147" cy="385482"/>
          <a:chOff x="11922668" y="186018"/>
          <a:chExt cx="590053" cy="545456"/>
        </a:xfrm>
      </xdr:grpSpPr>
      <xdr:sp macro="" textlink="">
        <xdr:nvSpPr>
          <xdr:cNvPr id="123" name="Retângulo: Cantos Arredondados 122">
            <a:extLst>
              <a:ext uri="{FF2B5EF4-FFF2-40B4-BE49-F238E27FC236}">
                <a16:creationId xmlns:a16="http://schemas.microsoft.com/office/drawing/2014/main" id="{3A8B7BE0-CF29-0649-3F70-AD221A867951}"/>
              </a:ext>
            </a:extLst>
          </xdr:cNvPr>
          <xdr:cNvSpPr/>
        </xdr:nvSpPr>
        <xdr:spPr>
          <a:xfrm>
            <a:off x="11922668" y="186018"/>
            <a:ext cx="590053" cy="545456"/>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4" name="Seta: para a Direita 123">
            <a:extLst>
              <a:ext uri="{FF2B5EF4-FFF2-40B4-BE49-F238E27FC236}">
                <a16:creationId xmlns:a16="http://schemas.microsoft.com/office/drawing/2014/main" id="{1C569CBA-9B08-56A0-9FB2-76B48754B415}"/>
              </a:ext>
            </a:extLst>
          </xdr:cNvPr>
          <xdr:cNvSpPr/>
        </xdr:nvSpPr>
        <xdr:spPr>
          <a:xfrm>
            <a:off x="12040612" y="307368"/>
            <a:ext cx="353227" cy="303130"/>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4</xdr:col>
      <xdr:colOff>3691597</xdr:colOff>
      <xdr:row>0</xdr:row>
      <xdr:rowOff>134731</xdr:rowOff>
    </xdr:from>
    <xdr:to>
      <xdr:col>4</xdr:col>
      <xdr:colOff>4111250</xdr:colOff>
      <xdr:row>1</xdr:row>
      <xdr:rowOff>205888</xdr:rowOff>
    </xdr:to>
    <xdr:grpSp>
      <xdr:nvGrpSpPr>
        <xdr:cNvPr id="125" name="Agrupar 124">
          <a:hlinkClick xmlns:r="http://schemas.openxmlformats.org/officeDocument/2006/relationships" r:id="rId2"/>
          <a:extLst>
            <a:ext uri="{FF2B5EF4-FFF2-40B4-BE49-F238E27FC236}">
              <a16:creationId xmlns:a16="http://schemas.microsoft.com/office/drawing/2014/main" id="{C6D134F6-1582-48AC-90B4-9668D3729197}"/>
            </a:ext>
          </a:extLst>
        </xdr:cNvPr>
        <xdr:cNvGrpSpPr/>
      </xdr:nvGrpSpPr>
      <xdr:grpSpPr>
        <a:xfrm>
          <a:off x="11425897" y="134731"/>
          <a:ext cx="419653" cy="385482"/>
          <a:chOff x="11250702" y="186018"/>
          <a:chExt cx="582710" cy="542364"/>
        </a:xfrm>
      </xdr:grpSpPr>
      <xdr:sp macro="" textlink="">
        <xdr:nvSpPr>
          <xdr:cNvPr id="126" name="Retângulo: Cantos Arredondados 125">
            <a:extLst>
              <a:ext uri="{FF2B5EF4-FFF2-40B4-BE49-F238E27FC236}">
                <a16:creationId xmlns:a16="http://schemas.microsoft.com/office/drawing/2014/main" id="{10604FF2-4A06-B868-A012-C2724F505B28}"/>
              </a:ext>
            </a:extLst>
          </xdr:cNvPr>
          <xdr:cNvSpPr/>
        </xdr:nvSpPr>
        <xdr:spPr>
          <a:xfrm>
            <a:off x="11250702" y="186018"/>
            <a:ext cx="582710" cy="542364"/>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7" name="Seta: para a Direita 126">
            <a:extLst>
              <a:ext uri="{FF2B5EF4-FFF2-40B4-BE49-F238E27FC236}">
                <a16:creationId xmlns:a16="http://schemas.microsoft.com/office/drawing/2014/main" id="{A060BB3B-AC38-1047-B108-228F5321DDB6}"/>
              </a:ext>
            </a:extLst>
          </xdr:cNvPr>
          <xdr:cNvSpPr/>
        </xdr:nvSpPr>
        <xdr:spPr>
          <a:xfrm rot="10800000">
            <a:off x="11365444" y="307368"/>
            <a:ext cx="353227" cy="301585"/>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1</xdr:col>
      <xdr:colOff>15875</xdr:colOff>
      <xdr:row>3</xdr:row>
      <xdr:rowOff>152400</xdr:rowOff>
    </xdr:from>
    <xdr:to>
      <xdr:col>4</xdr:col>
      <xdr:colOff>4629150</xdr:colOff>
      <xdr:row>12</xdr:row>
      <xdr:rowOff>95250</xdr:rowOff>
    </xdr:to>
    <xdr:sp macro="" textlink="">
      <xdr:nvSpPr>
        <xdr:cNvPr id="134" name="Retângulo 133">
          <a:extLst>
            <a:ext uri="{FF2B5EF4-FFF2-40B4-BE49-F238E27FC236}">
              <a16:creationId xmlns:a16="http://schemas.microsoft.com/office/drawing/2014/main" id="{152D378A-CFA2-DCD6-67C9-3667478BF027}"/>
            </a:ext>
          </a:extLst>
        </xdr:cNvPr>
        <xdr:cNvSpPr/>
      </xdr:nvSpPr>
      <xdr:spPr>
        <a:xfrm>
          <a:off x="209550" y="1095375"/>
          <a:ext cx="12153900" cy="2771775"/>
        </a:xfrm>
        <a:prstGeom prst="rect">
          <a:avLst/>
        </a:prstGeom>
        <a:solidFill>
          <a:schemeClr val="bg1"/>
        </a:solidFill>
        <a:ln w="12700">
          <a:solidFill>
            <a:srgbClr val="695E4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en-US" sz="1200" b="1" u="sng">
              <a:solidFill>
                <a:srgbClr val="695E4A"/>
              </a:solidFill>
              <a:latin typeface="Calibri" panose="020F0502020204030204" pitchFamily="34" charset="0"/>
              <a:ea typeface="Calibri" panose="020F0502020204030204" pitchFamily="34" charset="0"/>
              <a:cs typeface="Calibri" panose="020F0502020204030204" pitchFamily="34" charset="0"/>
            </a:rPr>
            <a:t>Databook 2024 | Eneva</a:t>
          </a:r>
        </a:p>
        <a:p>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a:p>
          <a:r>
            <a:rPr lang="en-US" sz="1200" b="0" i="0">
              <a:solidFill>
                <a:srgbClr val="695E4A"/>
              </a:solidFill>
              <a:latin typeface="Calibri" panose="020F0502020204030204" pitchFamily="34" charset="0"/>
              <a:ea typeface="Calibri" panose="020F0502020204030204" pitchFamily="34" charset="0"/>
              <a:cs typeface="Calibri" panose="020F0502020204030204" pitchFamily="34" charset="0"/>
            </a:rPr>
            <a:t>The Databook 2024 from Eneva replaces the ESG Disclosure Supplement, published over the past two years alongside the company's Integrated Report. Developed in an Excel format, this new model aims to enhance stakeholder experience by providing simplified access, intuitive navigation, and greater efficiency in data consultation.</a:t>
          </a:r>
        </a:p>
        <a:p>
          <a:endParaRPr lang="en-US" sz="1200" b="0" i="0">
            <a:solidFill>
              <a:srgbClr val="695E4A"/>
            </a:solidFill>
            <a:latin typeface="Calibri" panose="020F0502020204030204" pitchFamily="34" charset="0"/>
            <a:ea typeface="Calibri" panose="020F0502020204030204" pitchFamily="34" charset="0"/>
            <a:cs typeface="Calibri" panose="020F0502020204030204" pitchFamily="34" charset="0"/>
          </a:endParaRPr>
        </a:p>
        <a:p>
          <a:r>
            <a:rPr lang="en-US" sz="1200" b="0" i="0">
              <a:solidFill>
                <a:srgbClr val="695E4A"/>
              </a:solidFill>
              <a:latin typeface="Calibri" panose="020F0502020204030204" pitchFamily="34" charset="0"/>
              <a:ea typeface="Calibri" panose="020F0502020204030204" pitchFamily="34" charset="0"/>
              <a:cs typeface="Calibri" panose="020F0502020204030204" pitchFamily="34" charset="0"/>
            </a:rPr>
            <a:t>Structured with transparency, the document consolidates the indicators reported by Eneva based on internationally recognized frameworks, including GRI (Global Reporting Initiative), SASB (Sustainability Accounting Standards Board), and TCFD (Task Force on Climate-Related Financial Disclosures), complementing the information presented in the Integrated Report 2024.</a:t>
          </a:r>
        </a:p>
        <a:p>
          <a:endParaRPr lang="en-US" sz="1200" b="0" i="0">
            <a:solidFill>
              <a:srgbClr val="695E4A"/>
            </a:solidFill>
            <a:latin typeface="Calibri" panose="020F0502020204030204" pitchFamily="34" charset="0"/>
            <a:ea typeface="Calibri" panose="020F0502020204030204" pitchFamily="34" charset="0"/>
            <a:cs typeface="Calibri" panose="020F0502020204030204" pitchFamily="34" charset="0"/>
          </a:endParaRPr>
        </a:p>
        <a:p>
          <a:r>
            <a:rPr lang="en-US" sz="1200" b="0" i="0">
              <a:solidFill>
                <a:srgbClr val="695E4A"/>
              </a:solidFill>
              <a:latin typeface="Calibri" panose="020F0502020204030204" pitchFamily="34" charset="0"/>
              <a:ea typeface="Calibri" panose="020F0502020204030204" pitchFamily="34" charset="0"/>
              <a:cs typeface="Calibri" panose="020F0502020204030204" pitchFamily="34" charset="0"/>
            </a:rPr>
            <a:t>In addition to presenting key indicators related to the company’s material themes for 2024, along with their historical evolution whenever available, the Databook incorporates proprietary metrics, such as Socio-Environmental Contributions and Government Taxes and Levies, reinforcing Eneva’s commitment to transparency, responsible governance, and sustainable value generation.</a:t>
          </a:r>
        </a:p>
        <a:p>
          <a:endParaRPr lang="en-US" sz="1200" b="0" i="0">
            <a:solidFill>
              <a:srgbClr val="695E4A"/>
            </a:solidFill>
            <a:latin typeface="Calibri" panose="020F0502020204030204" pitchFamily="34" charset="0"/>
            <a:ea typeface="Calibri" panose="020F0502020204030204" pitchFamily="34" charset="0"/>
            <a:cs typeface="Calibri" panose="020F0502020204030204" pitchFamily="34" charset="0"/>
          </a:endParaRPr>
        </a:p>
        <a:p>
          <a:r>
            <a:rPr lang="en-US" sz="1200" b="0" i="0">
              <a:solidFill>
                <a:srgbClr val="695E4A"/>
              </a:solidFill>
              <a:latin typeface="Calibri" panose="020F0502020204030204" pitchFamily="34" charset="0"/>
              <a:ea typeface="Calibri" panose="020F0502020204030204" pitchFamily="34" charset="0"/>
              <a:cs typeface="Calibri" panose="020F0502020204030204" pitchFamily="34" charset="0"/>
            </a:rPr>
            <a:t>To facilitate information access, the document features an "Index" tab, located in the top menu, enabling efficient navigation between available indicators and their respective correlations with the chapters and themes covered in the Integrated Report. This format allows for quick and contextualized consultations, promoting a more fluid and integrated reading experience.</a:t>
          </a:r>
        </a:p>
        <a:p>
          <a:pPr algn="l"/>
          <a:endParaRPr lang="en-US" sz="120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1</xdr:col>
      <xdr:colOff>1235074</xdr:colOff>
      <xdr:row>2</xdr:row>
      <xdr:rowOff>1800</xdr:rowOff>
    </xdr:to>
    <xdr:pic>
      <xdr:nvPicPr>
        <xdr:cNvPr id="15" name="Imagem 14">
          <a:extLst>
            <a:ext uri="{FF2B5EF4-FFF2-40B4-BE49-F238E27FC236}">
              <a16:creationId xmlns:a16="http://schemas.microsoft.com/office/drawing/2014/main" id="{DC537B94-0021-4354-B7A0-0FB4AFD4064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76200</xdr:colOff>
      <xdr:row>0</xdr:row>
      <xdr:rowOff>138112</xdr:rowOff>
    </xdr:from>
    <xdr:to>
      <xdr:col>2</xdr:col>
      <xdr:colOff>1409700</xdr:colOff>
      <xdr:row>1</xdr:row>
      <xdr:rowOff>208987</xdr:rowOff>
    </xdr:to>
    <xdr:grpSp>
      <xdr:nvGrpSpPr>
        <xdr:cNvPr id="16" name="Agrupar 15">
          <a:hlinkClick xmlns:r="http://schemas.openxmlformats.org/officeDocument/2006/relationships" r:id="rId4"/>
          <a:extLst>
            <a:ext uri="{FF2B5EF4-FFF2-40B4-BE49-F238E27FC236}">
              <a16:creationId xmlns:a16="http://schemas.microsoft.com/office/drawing/2014/main" id="{A1FB4A8D-B40C-4F8C-BDF4-9A011E379B28}"/>
            </a:ext>
          </a:extLst>
        </xdr:cNvPr>
        <xdr:cNvGrpSpPr/>
      </xdr:nvGrpSpPr>
      <xdr:grpSpPr>
        <a:xfrm>
          <a:off x="2914650" y="138112"/>
          <a:ext cx="1333500" cy="385200"/>
          <a:chOff x="2914760" y="138112"/>
          <a:chExt cx="1325814" cy="385200"/>
        </a:xfrm>
      </xdr:grpSpPr>
      <xdr:sp macro="" textlink="">
        <xdr:nvSpPr>
          <xdr:cNvPr id="17" name="Retângulo 16">
            <a:extLst>
              <a:ext uri="{FF2B5EF4-FFF2-40B4-BE49-F238E27FC236}">
                <a16:creationId xmlns:a16="http://schemas.microsoft.com/office/drawing/2014/main" id="{6562D4CC-1709-1F66-74FA-9476153354FF}"/>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u="sng">
                <a:solidFill>
                  <a:srgbClr val="695E4A"/>
                </a:solidFill>
                <a:latin typeface="Calibre regular"/>
              </a:rPr>
              <a:t>Foreword</a:t>
            </a:r>
          </a:p>
        </xdr:txBody>
      </xdr:sp>
      <xdr:pic>
        <xdr:nvPicPr>
          <xdr:cNvPr id="18" name="Imagem 17">
            <a:extLst>
              <a:ext uri="{FF2B5EF4-FFF2-40B4-BE49-F238E27FC236}">
                <a16:creationId xmlns:a16="http://schemas.microsoft.com/office/drawing/2014/main" id="{EBA5AC27-EA65-CCAD-F8CB-83C3BC3AB31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2</xdr:col>
      <xdr:colOff>1492250</xdr:colOff>
      <xdr:row>0</xdr:row>
      <xdr:rowOff>150018</xdr:rowOff>
    </xdr:from>
    <xdr:to>
      <xdr:col>2</xdr:col>
      <xdr:colOff>2597150</xdr:colOff>
      <xdr:row>1</xdr:row>
      <xdr:rowOff>211368</xdr:rowOff>
    </xdr:to>
    <xdr:grpSp>
      <xdr:nvGrpSpPr>
        <xdr:cNvPr id="19" name="Agrupar 18">
          <a:hlinkClick xmlns:r="http://schemas.openxmlformats.org/officeDocument/2006/relationships" r:id="rId1"/>
          <a:extLst>
            <a:ext uri="{FF2B5EF4-FFF2-40B4-BE49-F238E27FC236}">
              <a16:creationId xmlns:a16="http://schemas.microsoft.com/office/drawing/2014/main" id="{BB19AEE8-DE51-4B26-A188-2A7AD7A28C55}"/>
            </a:ext>
          </a:extLst>
        </xdr:cNvPr>
        <xdr:cNvGrpSpPr/>
      </xdr:nvGrpSpPr>
      <xdr:grpSpPr>
        <a:xfrm>
          <a:off x="4330700" y="150018"/>
          <a:ext cx="1104900" cy="375675"/>
          <a:chOff x="4295775" y="140493"/>
          <a:chExt cx="1104900" cy="385200"/>
        </a:xfrm>
      </xdr:grpSpPr>
      <xdr:sp macro="" textlink="">
        <xdr:nvSpPr>
          <xdr:cNvPr id="20" name="Retângulo 19">
            <a:extLst>
              <a:ext uri="{FF2B5EF4-FFF2-40B4-BE49-F238E27FC236}">
                <a16:creationId xmlns:a16="http://schemas.microsoft.com/office/drawing/2014/main" id="{FCE89BF5-2499-8AD8-1A67-7232CC25D40D}"/>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21" name="Imagem 20">
            <a:extLst>
              <a:ext uri="{FF2B5EF4-FFF2-40B4-BE49-F238E27FC236}">
                <a16:creationId xmlns:a16="http://schemas.microsoft.com/office/drawing/2014/main" id="{67D6E0A4-C81E-455D-23D3-F4EB7D56C84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8</xdr:col>
      <xdr:colOff>1085147</xdr:colOff>
      <xdr:row>0</xdr:row>
      <xdr:rowOff>154632</xdr:rowOff>
    </xdr:from>
    <xdr:to>
      <xdr:col>9</xdr:col>
      <xdr:colOff>114552</xdr:colOff>
      <xdr:row>1</xdr:row>
      <xdr:rowOff>235530</xdr:rowOff>
    </xdr:to>
    <xdr:grpSp>
      <xdr:nvGrpSpPr>
        <xdr:cNvPr id="10" name="Agrupar 9">
          <a:hlinkClick xmlns:r="http://schemas.openxmlformats.org/officeDocument/2006/relationships" r:id="rId1"/>
          <a:extLst>
            <a:ext uri="{FF2B5EF4-FFF2-40B4-BE49-F238E27FC236}">
              <a16:creationId xmlns:a16="http://schemas.microsoft.com/office/drawing/2014/main" id="{414CE229-4A82-4B32-A978-EEAA371C5441}"/>
            </a:ext>
          </a:extLst>
        </xdr:cNvPr>
        <xdr:cNvGrpSpPr/>
      </xdr:nvGrpSpPr>
      <xdr:grpSpPr>
        <a:xfrm>
          <a:off x="11924597" y="154632"/>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73F4FE9B-9D19-C833-D0E5-9AED36E2F4FE}"/>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12E007B1-4565-3DBB-808C-532330895CC2}"/>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589127</xdr:colOff>
      <xdr:row>0</xdr:row>
      <xdr:rowOff>154632</xdr:rowOff>
    </xdr:from>
    <xdr:to>
      <xdr:col>8</xdr:col>
      <xdr:colOff>992905</xdr:colOff>
      <xdr:row>1</xdr:row>
      <xdr:rowOff>235530</xdr:rowOff>
    </xdr:to>
    <xdr:grpSp>
      <xdr:nvGrpSpPr>
        <xdr:cNvPr id="13" name="Agrupar 12">
          <a:hlinkClick xmlns:r="http://schemas.openxmlformats.org/officeDocument/2006/relationships" r:id="rId2"/>
          <a:extLst>
            <a:ext uri="{FF2B5EF4-FFF2-40B4-BE49-F238E27FC236}">
              <a16:creationId xmlns:a16="http://schemas.microsoft.com/office/drawing/2014/main" id="{EBA7C1F9-789D-4487-B17B-2FF654CCB22A}"/>
            </a:ext>
          </a:extLst>
        </xdr:cNvPr>
        <xdr:cNvGrpSpPr/>
      </xdr:nvGrpSpPr>
      <xdr:grpSpPr>
        <a:xfrm>
          <a:off x="11428577" y="154632"/>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8C3DDD4F-1A15-5C97-3BB7-58AF92C76D1B}"/>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8B3C6C1E-FD91-BBF8-E7FD-F0E1E6901FC4}"/>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5" name="Retângulo: Cantos Arredondados 34">
          <a:hlinkClick xmlns:r="http://schemas.openxmlformats.org/officeDocument/2006/relationships" r:id="rId3"/>
          <a:extLst>
            <a:ext uri="{FF2B5EF4-FFF2-40B4-BE49-F238E27FC236}">
              <a16:creationId xmlns:a16="http://schemas.microsoft.com/office/drawing/2014/main" id="{C7AB89FC-A67E-46D8-B7DE-FF4774A6DB6E}"/>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C5F2A057-0E67-4C6B-8D2D-2669E4DF8AA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7" name="Retângulo: Cantos Arredondados 36">
          <a:hlinkClick xmlns:r="http://schemas.openxmlformats.org/officeDocument/2006/relationships" r:id="rId4"/>
          <a:extLst>
            <a:ext uri="{FF2B5EF4-FFF2-40B4-BE49-F238E27FC236}">
              <a16:creationId xmlns:a16="http://schemas.microsoft.com/office/drawing/2014/main" id="{816E416F-66F2-40BC-8987-8C38CA9CDF2C}"/>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33965A9-F29C-45B1-B44F-793911BE0E1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8" name="Retângulo: Cantos Arredondados 37">
          <a:hlinkClick xmlns:r="http://schemas.openxmlformats.org/officeDocument/2006/relationships" r:id="rId5"/>
          <a:extLst>
            <a:ext uri="{FF2B5EF4-FFF2-40B4-BE49-F238E27FC236}">
              <a16:creationId xmlns:a16="http://schemas.microsoft.com/office/drawing/2014/main" id="{01A3A8F5-9C9C-4BB0-B2BE-FD287CE6E60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F1BA57D-0FC6-4EA4-B8DC-479835623E5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9" name="Retângulo: Cantos Arredondados 38">
          <a:hlinkClick xmlns:r="http://schemas.openxmlformats.org/officeDocument/2006/relationships" r:id="rId6"/>
          <a:extLst>
            <a:ext uri="{FF2B5EF4-FFF2-40B4-BE49-F238E27FC236}">
              <a16:creationId xmlns:a16="http://schemas.microsoft.com/office/drawing/2014/main" id="{4D24B11E-6878-4EE9-A423-E8F4783C46F5}"/>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2DD367-B184-4650-9984-051F2F1C046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40" name="Retângulo: Cantos Arredondados 39">
          <a:hlinkClick xmlns:r="http://schemas.openxmlformats.org/officeDocument/2006/relationships" r:id="rId7"/>
          <a:extLst>
            <a:ext uri="{FF2B5EF4-FFF2-40B4-BE49-F238E27FC236}">
              <a16:creationId xmlns:a16="http://schemas.microsoft.com/office/drawing/2014/main" id="{D7022983-C4EC-4323-AEA6-DF066C4681C3}"/>
            </a:ext>
          </a:extLst>
        </xdr:cNvPr>
        <xdr:cNvSpPr/>
      </xdr:nvSpPr>
      <xdr:spPr>
        <a:xfrm>
          <a:off x="168275" y="2665826"/>
          <a:ext cx="2076451" cy="38863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5DB2827-C19F-45F1-9D53-221255EA4EE5}" type="TxLink">
            <a:rPr lang="en-US" sz="1050" b="1" i="0" u="none" strike="noStrike">
              <a:solidFill>
                <a:schemeClr val="bg1"/>
              </a:solidFill>
              <a:effectLst/>
              <a:latin typeface="Calibri regular"/>
              <a:ea typeface="+mn-ea"/>
              <a:cs typeface="+mn-cs"/>
            </a:rPr>
            <a:pPr algn="l"/>
            <a:t>NATURAL CAPITAL</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194827</xdr:rowOff>
    </xdr:from>
    <xdr:to>
      <xdr:col>0</xdr:col>
      <xdr:colOff>2244726</xdr:colOff>
      <xdr:row>20</xdr:row>
      <xdr:rowOff>280478</xdr:rowOff>
    </xdr:to>
    <xdr:sp macro="" textlink="Índice!B85">
      <xdr:nvSpPr>
        <xdr:cNvPr id="41" name="Retângulo: Cantos Arredondados 40">
          <a:hlinkClick xmlns:r="http://schemas.openxmlformats.org/officeDocument/2006/relationships" r:id="rId8"/>
          <a:extLst>
            <a:ext uri="{FF2B5EF4-FFF2-40B4-BE49-F238E27FC236}">
              <a16:creationId xmlns:a16="http://schemas.microsoft.com/office/drawing/2014/main" id="{10D10031-23B1-43A1-A675-5E8F332FDB0B}"/>
            </a:ext>
          </a:extLst>
        </xdr:cNvPr>
        <xdr:cNvSpPr/>
      </xdr:nvSpPr>
      <xdr:spPr>
        <a:xfrm>
          <a:off x="168275" y="6167002"/>
          <a:ext cx="2076451" cy="39997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41CCF2D-8BD5-482F-A5B7-DD69ACDD6D5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64363</xdr:rowOff>
    </xdr:from>
    <xdr:to>
      <xdr:col>0</xdr:col>
      <xdr:colOff>2244726</xdr:colOff>
      <xdr:row>22</xdr:row>
      <xdr:rowOff>140488</xdr:rowOff>
    </xdr:to>
    <xdr:sp macro="" textlink="Índice!B114">
      <xdr:nvSpPr>
        <xdr:cNvPr id="42" name="Retângulo: Cantos Arredondados 41">
          <a:hlinkClick xmlns:r="http://schemas.openxmlformats.org/officeDocument/2006/relationships" r:id="rId9"/>
          <a:extLst>
            <a:ext uri="{FF2B5EF4-FFF2-40B4-BE49-F238E27FC236}">
              <a16:creationId xmlns:a16="http://schemas.microsoft.com/office/drawing/2014/main" id="{C93C055A-D96F-4F17-89E2-233F56487DC1}"/>
            </a:ext>
          </a:extLst>
        </xdr:cNvPr>
        <xdr:cNvSpPr/>
      </xdr:nvSpPr>
      <xdr:spPr>
        <a:xfrm>
          <a:off x="168275" y="6665188"/>
          <a:ext cx="2076451"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787CDF4-532E-45FE-B3C5-E1027A0FC9B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243368</xdr:rowOff>
    </xdr:from>
    <xdr:to>
      <xdr:col>0</xdr:col>
      <xdr:colOff>2244726</xdr:colOff>
      <xdr:row>24</xdr:row>
      <xdr:rowOff>15254</xdr:rowOff>
    </xdr:to>
    <xdr:sp macro="" textlink="Índice!B132">
      <xdr:nvSpPr>
        <xdr:cNvPr id="43" name="Retângulo: Cantos Arredondados 42">
          <a:hlinkClick xmlns:r="http://schemas.openxmlformats.org/officeDocument/2006/relationships" r:id="rId10"/>
          <a:extLst>
            <a:ext uri="{FF2B5EF4-FFF2-40B4-BE49-F238E27FC236}">
              <a16:creationId xmlns:a16="http://schemas.microsoft.com/office/drawing/2014/main" id="{17D4E6C7-65D5-45B2-BD53-513FDFCD3E7D}"/>
            </a:ext>
          </a:extLst>
        </xdr:cNvPr>
        <xdr:cNvSpPr/>
      </xdr:nvSpPr>
      <xdr:spPr>
        <a:xfrm>
          <a:off x="168275" y="7158518"/>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02CB742-7D86-4403-810E-A837165E9175}"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24</xdr:row>
      <xdr:rowOff>109729</xdr:rowOff>
    </xdr:from>
    <xdr:to>
      <xdr:col>0</xdr:col>
      <xdr:colOff>2244726</xdr:colOff>
      <xdr:row>25</xdr:row>
      <xdr:rowOff>184600</xdr:rowOff>
    </xdr:to>
    <xdr:sp macro="" textlink="Índice!B134">
      <xdr:nvSpPr>
        <xdr:cNvPr id="44" name="Retângulo: Cantos Arredondados 43">
          <a:hlinkClick xmlns:r="http://schemas.openxmlformats.org/officeDocument/2006/relationships" r:id="rId11"/>
          <a:extLst>
            <a:ext uri="{FF2B5EF4-FFF2-40B4-BE49-F238E27FC236}">
              <a16:creationId xmlns:a16="http://schemas.microsoft.com/office/drawing/2014/main" id="{05410EA0-EF41-4756-927E-F7C935AE5BAC}"/>
            </a:ext>
          </a:extLst>
        </xdr:cNvPr>
        <xdr:cNvSpPr/>
      </xdr:nvSpPr>
      <xdr:spPr>
        <a:xfrm>
          <a:off x="168275" y="765352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DF4F091-171F-48DC-84DF-7D491DCEA7F5}"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25</xdr:row>
      <xdr:rowOff>290419</xdr:rowOff>
    </xdr:from>
    <xdr:to>
      <xdr:col>0</xdr:col>
      <xdr:colOff>2244726</xdr:colOff>
      <xdr:row>27</xdr:row>
      <xdr:rowOff>52781</xdr:rowOff>
    </xdr:to>
    <xdr:sp macro="" textlink="Índice!B141">
      <xdr:nvSpPr>
        <xdr:cNvPr id="45" name="Retângulo: Cantos Arredondados 44">
          <a:hlinkClick xmlns:r="http://schemas.openxmlformats.org/officeDocument/2006/relationships" r:id="rId12"/>
          <a:extLst>
            <a:ext uri="{FF2B5EF4-FFF2-40B4-BE49-F238E27FC236}">
              <a16:creationId xmlns:a16="http://schemas.microsoft.com/office/drawing/2014/main" id="{ED458718-F067-448B-AF8B-F2C50A0CBEDF}"/>
            </a:ext>
          </a:extLst>
        </xdr:cNvPr>
        <xdr:cNvSpPr/>
      </xdr:nvSpPr>
      <xdr:spPr>
        <a:xfrm>
          <a:off x="168275" y="8148544"/>
          <a:ext cx="2076451" cy="39101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E7FB90D-2102-4582-AC1B-BDDE109819F7}"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9</xdr:row>
      <xdr:rowOff>270533</xdr:rowOff>
    </xdr:from>
    <xdr:to>
      <xdr:col>0</xdr:col>
      <xdr:colOff>2244550</xdr:colOff>
      <xdr:row>11</xdr:row>
      <xdr:rowOff>31080</xdr:rowOff>
    </xdr:to>
    <xdr:sp macro="" textlink="Índice!C46">
      <xdr:nvSpPr>
        <xdr:cNvPr id="46" name="Retângulo: Cantos Arredondados 45">
          <a:hlinkClick xmlns:r="http://schemas.openxmlformats.org/officeDocument/2006/relationships" r:id="rId7"/>
          <a:extLst>
            <a:ext uri="{FF2B5EF4-FFF2-40B4-BE49-F238E27FC236}">
              <a16:creationId xmlns:a16="http://schemas.microsoft.com/office/drawing/2014/main" id="{71372090-CBDE-4D23-9F47-A55F289ED74D}"/>
            </a:ext>
          </a:extLst>
        </xdr:cNvPr>
        <xdr:cNvSpPr/>
      </xdr:nvSpPr>
      <xdr:spPr>
        <a:xfrm>
          <a:off x="339725" y="309945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1088BDF-D9DD-4357-8D9A-431F2FD3984F}"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Responsible stewardship of natural resources</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76075</xdr:rowOff>
    </xdr:from>
    <xdr:to>
      <xdr:col>0</xdr:col>
      <xdr:colOff>2244550</xdr:colOff>
      <xdr:row>12</xdr:row>
      <xdr:rowOff>150947</xdr:rowOff>
    </xdr:to>
    <xdr:sp macro="" textlink="Índice!C48">
      <xdr:nvSpPr>
        <xdr:cNvPr id="47" name="Retângulo: Cantos Arredondados 46">
          <a:hlinkClick xmlns:r="http://schemas.openxmlformats.org/officeDocument/2006/relationships" r:id="rId13"/>
          <a:extLst>
            <a:ext uri="{FF2B5EF4-FFF2-40B4-BE49-F238E27FC236}">
              <a16:creationId xmlns:a16="http://schemas.microsoft.com/office/drawing/2014/main" id="{2E894619-CFDB-4BC1-9483-45AE1E69DA02}"/>
            </a:ext>
          </a:extLst>
        </xdr:cNvPr>
        <xdr:cNvSpPr/>
      </xdr:nvSpPr>
      <xdr:spPr>
        <a:xfrm>
          <a:off x="339725" y="3533650"/>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6AA8B5CB-C844-47EE-8000-2AF537645986}" type="TxLink">
            <a:rPr lang="en-US" sz="1050" b="0" i="0" u="none" strike="noStrike">
              <a:solidFill>
                <a:schemeClr val="bg1"/>
              </a:solidFill>
              <a:effectLst/>
              <a:latin typeface="Calibri regular"/>
              <a:ea typeface="+mn-ea"/>
              <a:cs typeface="+mn-cs"/>
            </a:rPr>
            <a:pPr algn="l"/>
            <a:t>Climate change and the energy transition</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195942</xdr:rowOff>
    </xdr:from>
    <xdr:to>
      <xdr:col>0</xdr:col>
      <xdr:colOff>2244550</xdr:colOff>
      <xdr:row>13</xdr:row>
      <xdr:rowOff>270814</xdr:rowOff>
    </xdr:to>
    <xdr:sp macro="" textlink="Índice!C60">
      <xdr:nvSpPr>
        <xdr:cNvPr id="48" name="Retângulo: Cantos Arredondados 47">
          <a:hlinkClick xmlns:r="http://schemas.openxmlformats.org/officeDocument/2006/relationships" r:id="rId14"/>
          <a:extLst>
            <a:ext uri="{FF2B5EF4-FFF2-40B4-BE49-F238E27FC236}">
              <a16:creationId xmlns:a16="http://schemas.microsoft.com/office/drawing/2014/main" id="{79C8788A-C959-4B20-A640-D818BBCDBD70}"/>
            </a:ext>
          </a:extLst>
        </xdr:cNvPr>
        <xdr:cNvSpPr/>
      </xdr:nvSpPr>
      <xdr:spPr>
        <a:xfrm>
          <a:off x="339725" y="3967842"/>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FF9CAEC-13FB-480A-9E02-CA691B02FB37}" type="TxLink">
            <a:rPr lang="en-US" sz="1050" b="0" i="0" u="none" strike="noStrike">
              <a:solidFill>
                <a:schemeClr val="bg1"/>
              </a:solidFill>
              <a:effectLst/>
              <a:latin typeface="Calibri regular"/>
              <a:ea typeface="+mn-ea"/>
              <a:cs typeface="+mn-cs"/>
            </a:rPr>
            <a:pPr algn="l"/>
            <a:t>Energy</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1484</xdr:rowOff>
    </xdr:from>
    <xdr:to>
      <xdr:col>0</xdr:col>
      <xdr:colOff>2244550</xdr:colOff>
      <xdr:row>15</xdr:row>
      <xdr:rowOff>76356</xdr:rowOff>
    </xdr:to>
    <xdr:sp macro="" textlink="Índice!C64">
      <xdr:nvSpPr>
        <xdr:cNvPr id="49" name="Retângulo: Cantos Arredondados 48">
          <a:hlinkClick xmlns:r="http://schemas.openxmlformats.org/officeDocument/2006/relationships" r:id="rId15"/>
          <a:extLst>
            <a:ext uri="{FF2B5EF4-FFF2-40B4-BE49-F238E27FC236}">
              <a16:creationId xmlns:a16="http://schemas.microsoft.com/office/drawing/2014/main" id="{CCB20A25-4061-4CC6-B827-D34A7B67EF68}"/>
            </a:ext>
          </a:extLst>
        </xdr:cNvPr>
        <xdr:cNvSpPr/>
      </xdr:nvSpPr>
      <xdr:spPr>
        <a:xfrm>
          <a:off x="339725" y="4402034"/>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4CE45AF-E90B-47ED-8E5E-B810B86FA5CA}" type="TxLink">
            <a:rPr lang="en-US" sz="1050" b="0" i="0" u="none" strike="noStrike">
              <a:solidFill>
                <a:schemeClr val="bg1"/>
              </a:solidFill>
              <a:effectLst/>
              <a:latin typeface="Calibri regular"/>
              <a:ea typeface="+mn-ea"/>
              <a:cs typeface="+mn-cs"/>
            </a:rPr>
            <a:pPr algn="l"/>
            <a:t>Biodiversity and ecosystems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121351</xdr:rowOff>
    </xdr:from>
    <xdr:to>
      <xdr:col>0</xdr:col>
      <xdr:colOff>2244550</xdr:colOff>
      <xdr:row>16</xdr:row>
      <xdr:rowOff>196223</xdr:rowOff>
    </xdr:to>
    <xdr:sp macro="" textlink="Índice!C69">
      <xdr:nvSpPr>
        <xdr:cNvPr id="50" name="Retângulo: Cantos Arredondados 49">
          <a:hlinkClick xmlns:r="http://schemas.openxmlformats.org/officeDocument/2006/relationships" r:id="rId16"/>
          <a:extLst>
            <a:ext uri="{FF2B5EF4-FFF2-40B4-BE49-F238E27FC236}">
              <a16:creationId xmlns:a16="http://schemas.microsoft.com/office/drawing/2014/main" id="{14B1A70C-CB60-49F4-A48B-1BD43502B017}"/>
            </a:ext>
          </a:extLst>
        </xdr:cNvPr>
        <xdr:cNvSpPr/>
      </xdr:nvSpPr>
      <xdr:spPr>
        <a:xfrm>
          <a:off x="339725" y="4836226"/>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AB62A2-FB4B-4EBF-8354-2469563BA06D}" type="TxLink">
            <a:rPr lang="en-US" sz="1050" b="0" i="0" u="none" strike="noStrike">
              <a:solidFill>
                <a:schemeClr val="bg1"/>
              </a:solidFill>
              <a:effectLst/>
              <a:latin typeface="Calibri regular"/>
              <a:ea typeface="+mn-ea"/>
              <a:cs typeface="+mn-cs"/>
            </a:rPr>
            <a:pPr algn="l"/>
            <a:t>Water resources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241218</xdr:rowOff>
    </xdr:from>
    <xdr:to>
      <xdr:col>0</xdr:col>
      <xdr:colOff>2244550</xdr:colOff>
      <xdr:row>18</xdr:row>
      <xdr:rowOff>1765</xdr:rowOff>
    </xdr:to>
    <xdr:sp macro="" textlink="Índice!C76">
      <xdr:nvSpPr>
        <xdr:cNvPr id="51" name="Retângulo: Cantos Arredondados 50">
          <a:hlinkClick xmlns:r="http://schemas.openxmlformats.org/officeDocument/2006/relationships" r:id="rId2"/>
          <a:extLst>
            <a:ext uri="{FF2B5EF4-FFF2-40B4-BE49-F238E27FC236}">
              <a16:creationId xmlns:a16="http://schemas.microsoft.com/office/drawing/2014/main" id="{9B802059-E9A9-44C2-B794-1C2138C2698B}"/>
            </a:ext>
          </a:extLst>
        </xdr:cNvPr>
        <xdr:cNvSpPr/>
      </xdr:nvSpPr>
      <xdr:spPr>
        <a:xfrm>
          <a:off x="339725" y="5270418"/>
          <a:ext cx="1904825"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EBC69DC-F9A3-433A-A512-944FADA79E94}" type="TxLink">
            <a:rPr lang="en-US" sz="1050" b="0" i="0" u="none" strike="noStrike">
              <a:solidFill>
                <a:schemeClr val="bg1"/>
              </a:solidFill>
              <a:effectLst/>
              <a:latin typeface="Calibri regular"/>
              <a:ea typeface="+mn-ea"/>
              <a:cs typeface="+mn-cs"/>
            </a:rPr>
            <a:pPr algn="l"/>
            <a:t>Air emissions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46758</xdr:rowOff>
    </xdr:from>
    <xdr:to>
      <xdr:col>0</xdr:col>
      <xdr:colOff>2244550</xdr:colOff>
      <xdr:row>19</xdr:row>
      <xdr:rowOff>121630</xdr:rowOff>
    </xdr:to>
    <xdr:sp macro="" textlink="Índice!C79">
      <xdr:nvSpPr>
        <xdr:cNvPr id="52" name="Retângulo: Cantos Arredondados 51">
          <a:hlinkClick xmlns:r="http://schemas.openxmlformats.org/officeDocument/2006/relationships" r:id="rId17"/>
          <a:extLst>
            <a:ext uri="{FF2B5EF4-FFF2-40B4-BE49-F238E27FC236}">
              <a16:creationId xmlns:a16="http://schemas.microsoft.com/office/drawing/2014/main" id="{3D1C03BB-B589-4863-A04A-00E94388A47F}"/>
            </a:ext>
          </a:extLst>
        </xdr:cNvPr>
        <xdr:cNvSpPr/>
      </xdr:nvSpPr>
      <xdr:spPr>
        <a:xfrm>
          <a:off x="339725" y="5704608"/>
          <a:ext cx="1904825"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43B82EF-367E-44EA-BCCD-A20D5D187DFD}" type="TxLink">
            <a:rPr lang="en-US" sz="1050" b="1" i="0" u="sng" strike="noStrike">
              <a:solidFill>
                <a:schemeClr val="bg1"/>
              </a:solidFill>
              <a:effectLst/>
              <a:latin typeface="Calibri regular"/>
              <a:ea typeface="+mn-ea"/>
              <a:cs typeface="+mn-cs"/>
            </a:rPr>
            <a:pPr algn="l"/>
            <a:t>Waste</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53" name="Imagem 52">
          <a:extLst>
            <a:ext uri="{FF2B5EF4-FFF2-40B4-BE49-F238E27FC236}">
              <a16:creationId xmlns:a16="http://schemas.microsoft.com/office/drawing/2014/main" id="{A56E803D-021E-4CF4-B274-9F08E69B2A7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54" name="Agrupar 53">
          <a:hlinkClick xmlns:r="http://schemas.openxmlformats.org/officeDocument/2006/relationships" r:id="rId19"/>
          <a:extLst>
            <a:ext uri="{FF2B5EF4-FFF2-40B4-BE49-F238E27FC236}">
              <a16:creationId xmlns:a16="http://schemas.microsoft.com/office/drawing/2014/main" id="{A092DB55-6387-497B-B72B-2FF51932C8E4}"/>
            </a:ext>
          </a:extLst>
        </xdr:cNvPr>
        <xdr:cNvGrpSpPr/>
      </xdr:nvGrpSpPr>
      <xdr:grpSpPr>
        <a:xfrm>
          <a:off x="2914650" y="138112"/>
          <a:ext cx="1333500" cy="385200"/>
          <a:chOff x="2914760" y="138112"/>
          <a:chExt cx="1325814" cy="385200"/>
        </a:xfrm>
      </xdr:grpSpPr>
      <xdr:sp macro="" textlink="">
        <xdr:nvSpPr>
          <xdr:cNvPr id="55" name="Retângulo 54">
            <a:extLst>
              <a:ext uri="{FF2B5EF4-FFF2-40B4-BE49-F238E27FC236}">
                <a16:creationId xmlns:a16="http://schemas.microsoft.com/office/drawing/2014/main" id="{BE5C2B46-2929-84E3-C559-5A190779EAE7}"/>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56" name="Imagem 55">
            <a:extLst>
              <a:ext uri="{FF2B5EF4-FFF2-40B4-BE49-F238E27FC236}">
                <a16:creationId xmlns:a16="http://schemas.microsoft.com/office/drawing/2014/main" id="{B269F160-9D99-63DA-DBBA-1481F2FF316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57" name="Agrupar 56">
          <a:hlinkClick xmlns:r="http://schemas.openxmlformats.org/officeDocument/2006/relationships" r:id="rId21"/>
          <a:extLst>
            <a:ext uri="{FF2B5EF4-FFF2-40B4-BE49-F238E27FC236}">
              <a16:creationId xmlns:a16="http://schemas.microsoft.com/office/drawing/2014/main" id="{1394FA93-1C43-417C-8CEE-0A43DC74AC8F}"/>
            </a:ext>
          </a:extLst>
        </xdr:cNvPr>
        <xdr:cNvGrpSpPr/>
      </xdr:nvGrpSpPr>
      <xdr:grpSpPr>
        <a:xfrm>
          <a:off x="4330700" y="150018"/>
          <a:ext cx="1104900" cy="375675"/>
          <a:chOff x="4295775" y="140493"/>
          <a:chExt cx="1104900" cy="385200"/>
        </a:xfrm>
      </xdr:grpSpPr>
      <xdr:sp macro="" textlink="">
        <xdr:nvSpPr>
          <xdr:cNvPr id="58" name="Retângulo 57">
            <a:extLst>
              <a:ext uri="{FF2B5EF4-FFF2-40B4-BE49-F238E27FC236}">
                <a16:creationId xmlns:a16="http://schemas.microsoft.com/office/drawing/2014/main" id="{2C3F240F-FC6F-B09F-A7D8-48ECE4C5E00D}"/>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59" name="Imagem 58">
            <a:extLst>
              <a:ext uri="{FF2B5EF4-FFF2-40B4-BE49-F238E27FC236}">
                <a16:creationId xmlns:a16="http://schemas.microsoft.com/office/drawing/2014/main" id="{3BFEC54D-220C-C2CD-03D1-2B1C6B2E654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168275</xdr:colOff>
      <xdr:row>2</xdr:row>
      <xdr:rowOff>209550</xdr:rowOff>
    </xdr:from>
    <xdr:to>
      <xdr:col>0</xdr:col>
      <xdr:colOff>2244726</xdr:colOff>
      <xdr:row>3</xdr:row>
      <xdr:rowOff>302111</xdr:rowOff>
    </xdr:to>
    <xdr:sp macro="" textlink="Índice!B6">
      <xdr:nvSpPr>
        <xdr:cNvPr id="2" name="Retângulo: Cantos Arredondados 1">
          <a:hlinkClick xmlns:r="http://schemas.openxmlformats.org/officeDocument/2006/relationships" r:id="rId1"/>
          <a:extLst>
            <a:ext uri="{FF2B5EF4-FFF2-40B4-BE49-F238E27FC236}">
              <a16:creationId xmlns:a16="http://schemas.microsoft.com/office/drawing/2014/main" id="{776DCDEC-1DE7-4BF0-9EDE-9C583869D187}"/>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2"/>
          <a:extLst>
            <a:ext uri="{FF2B5EF4-FFF2-40B4-BE49-F238E27FC236}">
              <a16:creationId xmlns:a16="http://schemas.microsoft.com/office/drawing/2014/main" id="{ED2B4825-CE95-4D23-8571-510FCCD1352F}"/>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DCC179A9-F31F-BD29-01D3-2B94F0AD8858}"/>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905BDF34-EA1B-E139-E683-B58E09505FAD}"/>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3"/>
          <a:extLst>
            <a:ext uri="{FF2B5EF4-FFF2-40B4-BE49-F238E27FC236}">
              <a16:creationId xmlns:a16="http://schemas.microsoft.com/office/drawing/2014/main" id="{B2C14C74-1A36-4A12-846A-53EA0DC4C1B8}"/>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2154A22B-EE19-F0A4-0399-99772CF002C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917AF3B3-42FF-1015-BC3B-84A28BF64599}"/>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6" name="Retângulo: Cantos Arredondados 15">
          <a:hlinkClick xmlns:r="http://schemas.openxmlformats.org/officeDocument/2006/relationships" r:id="rId4"/>
          <a:extLst>
            <a:ext uri="{FF2B5EF4-FFF2-40B4-BE49-F238E27FC236}">
              <a16:creationId xmlns:a16="http://schemas.microsoft.com/office/drawing/2014/main" id="{CD29F395-F6A4-4D44-8FAE-CF3628056488}"/>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7" name="Retângulo: Cantos Arredondados 16">
          <a:hlinkClick xmlns:r="http://schemas.openxmlformats.org/officeDocument/2006/relationships" r:id="rId5"/>
          <a:extLst>
            <a:ext uri="{FF2B5EF4-FFF2-40B4-BE49-F238E27FC236}">
              <a16:creationId xmlns:a16="http://schemas.microsoft.com/office/drawing/2014/main" id="{255EB60C-4F12-4C7F-903E-7EC6746F60F8}"/>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18" name="Retângulo: Cantos Arredondados 17">
          <a:hlinkClick xmlns:r="http://schemas.openxmlformats.org/officeDocument/2006/relationships" r:id="rId6"/>
          <a:extLst>
            <a:ext uri="{FF2B5EF4-FFF2-40B4-BE49-F238E27FC236}">
              <a16:creationId xmlns:a16="http://schemas.microsoft.com/office/drawing/2014/main" id="{686D956B-7BF5-4496-9859-E4E2DDE057E4}"/>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19" name="Retângulo: Cantos Arredondados 18">
          <a:hlinkClick xmlns:r="http://schemas.openxmlformats.org/officeDocument/2006/relationships" r:id="rId7"/>
          <a:extLst>
            <a:ext uri="{FF2B5EF4-FFF2-40B4-BE49-F238E27FC236}">
              <a16:creationId xmlns:a16="http://schemas.microsoft.com/office/drawing/2014/main" id="{8E9B5CA4-6074-4414-B5B1-3DAF343DDF21}"/>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0" name="Retângulo: Cantos Arredondados 19">
          <a:hlinkClick xmlns:r="http://schemas.openxmlformats.org/officeDocument/2006/relationships" r:id="rId2"/>
          <a:extLst>
            <a:ext uri="{FF2B5EF4-FFF2-40B4-BE49-F238E27FC236}">
              <a16:creationId xmlns:a16="http://schemas.microsoft.com/office/drawing/2014/main" id="{38662666-5D94-41D8-BFF6-FA9F93C96DC7}"/>
            </a:ext>
          </a:extLst>
        </xdr:cNvPr>
        <xdr:cNvSpPr/>
      </xdr:nvSpPr>
      <xdr:spPr>
        <a:xfrm>
          <a:off x="168275" y="3110305"/>
          <a:ext cx="2076451" cy="400391"/>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HUMAN CAPITAL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97494</xdr:rowOff>
    </xdr:from>
    <xdr:to>
      <xdr:col>1</xdr:col>
      <xdr:colOff>139</xdr:colOff>
      <xdr:row>19</xdr:row>
      <xdr:rowOff>173619</xdr:rowOff>
    </xdr:to>
    <xdr:sp macro="" textlink="Índice!B114">
      <xdr:nvSpPr>
        <xdr:cNvPr id="21" name="Retângulo: Cantos Arredondados 20">
          <a:hlinkClick xmlns:r="http://schemas.openxmlformats.org/officeDocument/2006/relationships" r:id="rId8"/>
          <a:extLst>
            <a:ext uri="{FF2B5EF4-FFF2-40B4-BE49-F238E27FC236}">
              <a16:creationId xmlns:a16="http://schemas.microsoft.com/office/drawing/2014/main" id="{C329A885-BD13-44DC-9BE1-12B49D59ABBF}"/>
            </a:ext>
          </a:extLst>
        </xdr:cNvPr>
        <xdr:cNvSpPr/>
      </xdr:nvSpPr>
      <xdr:spPr>
        <a:xfrm>
          <a:off x="168275" y="5762798"/>
          <a:ext cx="2076451" cy="390864"/>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SOCIAL AND RELATIONSHIP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276499</xdr:rowOff>
    </xdr:from>
    <xdr:to>
      <xdr:col>1</xdr:col>
      <xdr:colOff>139</xdr:colOff>
      <xdr:row>21</xdr:row>
      <xdr:rowOff>48384</xdr:rowOff>
    </xdr:to>
    <xdr:sp macro="" textlink="Índice!B132">
      <xdr:nvSpPr>
        <xdr:cNvPr id="22" name="Retângulo: Cantos Arredondados 21">
          <a:hlinkClick xmlns:r="http://schemas.openxmlformats.org/officeDocument/2006/relationships" r:id="rId9"/>
          <a:extLst>
            <a:ext uri="{FF2B5EF4-FFF2-40B4-BE49-F238E27FC236}">
              <a16:creationId xmlns:a16="http://schemas.microsoft.com/office/drawing/2014/main" id="{29771480-3E8F-4715-B3DD-47831DA51D72}"/>
            </a:ext>
          </a:extLst>
        </xdr:cNvPr>
        <xdr:cNvSpPr/>
      </xdr:nvSpPr>
      <xdr:spPr>
        <a:xfrm>
          <a:off x="168275" y="6256542"/>
          <a:ext cx="2076451" cy="401364"/>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142859</xdr:rowOff>
    </xdr:from>
    <xdr:to>
      <xdr:col>1</xdr:col>
      <xdr:colOff>139</xdr:colOff>
      <xdr:row>22</xdr:row>
      <xdr:rowOff>217730</xdr:rowOff>
    </xdr:to>
    <xdr:sp macro="" textlink="Índice!B139">
      <xdr:nvSpPr>
        <xdr:cNvPr id="23" name="Retângulo: Cantos Arredondados 22">
          <a:hlinkClick xmlns:r="http://schemas.openxmlformats.org/officeDocument/2006/relationships" r:id="rId10"/>
          <a:extLst>
            <a:ext uri="{FF2B5EF4-FFF2-40B4-BE49-F238E27FC236}">
              <a16:creationId xmlns:a16="http://schemas.microsoft.com/office/drawing/2014/main" id="{42EF2A51-361D-48EA-B1BC-98A44BA2D33D}"/>
            </a:ext>
          </a:extLst>
        </xdr:cNvPr>
        <xdr:cNvSpPr/>
      </xdr:nvSpPr>
      <xdr:spPr>
        <a:xfrm>
          <a:off x="168275" y="6752381"/>
          <a:ext cx="2076451" cy="38961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323135</xdr:rowOff>
    </xdr:from>
    <xdr:to>
      <xdr:col>1</xdr:col>
      <xdr:colOff>139</xdr:colOff>
      <xdr:row>23</xdr:row>
      <xdr:rowOff>276412</xdr:rowOff>
    </xdr:to>
    <xdr:sp macro="" textlink="Índice!B141">
      <xdr:nvSpPr>
        <xdr:cNvPr id="24" name="Retângulo: Cantos Arredondados 23">
          <a:hlinkClick xmlns:r="http://schemas.openxmlformats.org/officeDocument/2006/relationships" r:id="rId11"/>
          <a:extLst>
            <a:ext uri="{FF2B5EF4-FFF2-40B4-BE49-F238E27FC236}">
              <a16:creationId xmlns:a16="http://schemas.microsoft.com/office/drawing/2014/main" id="{E60E328D-0292-44F0-BC71-DD3F84900469}"/>
            </a:ext>
          </a:extLst>
        </xdr:cNvPr>
        <xdr:cNvSpPr/>
      </xdr:nvSpPr>
      <xdr:spPr>
        <a:xfrm>
          <a:off x="168275" y="7247810"/>
          <a:ext cx="2076451" cy="39184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216207</xdr:rowOff>
    </xdr:from>
    <xdr:to>
      <xdr:col>0</xdr:col>
      <xdr:colOff>2244550</xdr:colOff>
      <xdr:row>13</xdr:row>
      <xdr:rowOff>291079</xdr:rowOff>
    </xdr:to>
    <xdr:sp macro="" textlink="Índice!C88">
      <xdr:nvSpPr>
        <xdr:cNvPr id="29" name="Retângulo: Cantos Arredondados 28">
          <a:hlinkClick xmlns:r="http://schemas.openxmlformats.org/officeDocument/2006/relationships" r:id="rId2"/>
          <a:extLst>
            <a:ext uri="{FF2B5EF4-FFF2-40B4-BE49-F238E27FC236}">
              <a16:creationId xmlns:a16="http://schemas.microsoft.com/office/drawing/2014/main" id="{EC1AFB7E-CB5D-469B-B9E1-50A594C3CEBE}"/>
            </a:ext>
          </a:extLst>
        </xdr:cNvPr>
        <xdr:cNvSpPr/>
      </xdr:nvSpPr>
      <xdr:spPr>
        <a:xfrm>
          <a:off x="339725" y="3993077"/>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0" i="0" u="none" strike="noStrike">
              <a:solidFill>
                <a:schemeClr val="bg1"/>
              </a:solidFill>
              <a:latin typeface="Calibri regular"/>
            </a:rPr>
            <a:pPr algn="l"/>
            <a:t>Diversity and inclusion</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14</xdr:row>
      <xdr:rowOff>22725</xdr:rowOff>
    </xdr:from>
    <xdr:to>
      <xdr:col>0</xdr:col>
      <xdr:colOff>2244550</xdr:colOff>
      <xdr:row>15</xdr:row>
      <xdr:rowOff>98011</xdr:rowOff>
    </xdr:to>
    <xdr:sp macro="" textlink="Índice!C90">
      <xdr:nvSpPr>
        <xdr:cNvPr id="30" name="Retângulo: Cantos Arredondados 29">
          <a:hlinkClick xmlns:r="http://schemas.openxmlformats.org/officeDocument/2006/relationships" r:id="rId12"/>
          <a:extLst>
            <a:ext uri="{FF2B5EF4-FFF2-40B4-BE49-F238E27FC236}">
              <a16:creationId xmlns:a16="http://schemas.microsoft.com/office/drawing/2014/main" id="{CA5ED051-0A56-447C-9218-167BE7C08206}"/>
            </a:ext>
          </a:extLst>
        </xdr:cNvPr>
        <xdr:cNvSpPr/>
      </xdr:nvSpPr>
      <xdr:spPr>
        <a:xfrm>
          <a:off x="339725" y="4429073"/>
          <a:ext cx="1904825" cy="390025"/>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0" i="0" u="none" strike="noStrike">
              <a:solidFill>
                <a:schemeClr val="bg1"/>
              </a:solidFill>
              <a:effectLst/>
              <a:latin typeface="Calibri regular"/>
              <a:ea typeface="+mn-ea"/>
              <a:cs typeface="+mn-cs"/>
            </a:rPr>
            <a:pPr algn="l"/>
            <a:t>Health, safety and well-being</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94951</xdr:rowOff>
    </xdr:from>
    <xdr:to>
      <xdr:col>0</xdr:col>
      <xdr:colOff>2244550</xdr:colOff>
      <xdr:row>12</xdr:row>
      <xdr:rowOff>169822</xdr:rowOff>
    </xdr:to>
    <xdr:sp macro="" textlink="Índice!C85">
      <xdr:nvSpPr>
        <xdr:cNvPr id="31" name="Retângulo: Cantos Arredondados 30">
          <a:hlinkClick xmlns:r="http://schemas.openxmlformats.org/officeDocument/2006/relationships" r:id="rId13"/>
          <a:extLst>
            <a:ext uri="{FF2B5EF4-FFF2-40B4-BE49-F238E27FC236}">
              <a16:creationId xmlns:a16="http://schemas.microsoft.com/office/drawing/2014/main" id="{2E32BCD6-A354-4E01-89B4-8209D2B4A3C8}"/>
            </a:ext>
          </a:extLst>
        </xdr:cNvPr>
        <xdr:cNvSpPr/>
      </xdr:nvSpPr>
      <xdr:spPr>
        <a:xfrm>
          <a:off x="339725" y="3557081"/>
          <a:ext cx="1904825" cy="389611"/>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1" i="0" u="sng" strike="noStrike">
              <a:solidFill>
                <a:schemeClr val="bg1"/>
              </a:solidFill>
              <a:effectLst/>
              <a:latin typeface="Calibri regular"/>
              <a:ea typeface="+mn-ea"/>
              <a:cs typeface="+mn-cs"/>
            </a:rPr>
            <a:pPr algn="l"/>
            <a:t>Attraction, development and retention</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144396</xdr:rowOff>
    </xdr:from>
    <xdr:to>
      <xdr:col>0</xdr:col>
      <xdr:colOff>2244550</xdr:colOff>
      <xdr:row>16</xdr:row>
      <xdr:rowOff>219682</xdr:rowOff>
    </xdr:to>
    <xdr:sp macro="" textlink="Índice!C107">
      <xdr:nvSpPr>
        <xdr:cNvPr id="33" name="Retângulo: Cantos Arredondados 32">
          <a:hlinkClick xmlns:r="http://schemas.openxmlformats.org/officeDocument/2006/relationships" r:id="rId14"/>
          <a:extLst>
            <a:ext uri="{FF2B5EF4-FFF2-40B4-BE49-F238E27FC236}">
              <a16:creationId xmlns:a16="http://schemas.microsoft.com/office/drawing/2014/main" id="{B63CF078-B535-ADFC-7FD5-08B451A1D494}"/>
            </a:ext>
          </a:extLst>
        </xdr:cNvPr>
        <xdr:cNvSpPr/>
      </xdr:nvSpPr>
      <xdr:spPr>
        <a:xfrm>
          <a:off x="339725" y="4865483"/>
          <a:ext cx="1904825" cy="390025"/>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0" i="0" u="none" strike="noStrike">
              <a:solidFill>
                <a:schemeClr val="bg1"/>
              </a:solidFill>
              <a:effectLst/>
              <a:latin typeface="Calibri regular"/>
              <a:ea typeface="+mn-ea"/>
              <a:cs typeface="+mn-cs"/>
            </a:rPr>
            <a:pPr algn="l"/>
            <a:t>People management</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266065</xdr:rowOff>
    </xdr:from>
    <xdr:to>
      <xdr:col>0</xdr:col>
      <xdr:colOff>2244550</xdr:colOff>
      <xdr:row>18</xdr:row>
      <xdr:rowOff>26612</xdr:rowOff>
    </xdr:to>
    <xdr:sp macro="" textlink="Índice!C113">
      <xdr:nvSpPr>
        <xdr:cNvPr id="34" name="Retângulo: Cantos Arredondados 33">
          <a:hlinkClick xmlns:r="http://schemas.openxmlformats.org/officeDocument/2006/relationships" r:id="rId15"/>
          <a:extLst>
            <a:ext uri="{FF2B5EF4-FFF2-40B4-BE49-F238E27FC236}">
              <a16:creationId xmlns:a16="http://schemas.microsoft.com/office/drawing/2014/main" id="{16BBFFB7-8031-91FA-AAFE-0890CA77552F}"/>
            </a:ext>
          </a:extLst>
        </xdr:cNvPr>
        <xdr:cNvSpPr/>
      </xdr:nvSpPr>
      <xdr:spPr>
        <a:xfrm>
          <a:off x="339725" y="5301891"/>
          <a:ext cx="1904825" cy="390025"/>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0" i="0" u="none" strike="noStrike">
              <a:solidFill>
                <a:schemeClr val="bg1"/>
              </a:solidFill>
              <a:effectLst/>
              <a:latin typeface="Calibri regular"/>
              <a:ea typeface="+mn-ea"/>
              <a:cs typeface="+mn-cs"/>
            </a:rPr>
            <a:pPr algn="l"/>
            <a:t>Pay and benefits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5" name="Imagem 34">
          <a:extLst>
            <a:ext uri="{FF2B5EF4-FFF2-40B4-BE49-F238E27FC236}">
              <a16:creationId xmlns:a16="http://schemas.microsoft.com/office/drawing/2014/main" id="{DFA8B3DC-E066-4B0B-9E7E-CC7DB05257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6" name="Agrupar 35">
          <a:hlinkClick xmlns:r="http://schemas.openxmlformats.org/officeDocument/2006/relationships" r:id="rId17"/>
          <a:extLst>
            <a:ext uri="{FF2B5EF4-FFF2-40B4-BE49-F238E27FC236}">
              <a16:creationId xmlns:a16="http://schemas.microsoft.com/office/drawing/2014/main" id="{ACE39E61-C98B-4211-A4FC-62818135BC1D}"/>
            </a:ext>
          </a:extLst>
        </xdr:cNvPr>
        <xdr:cNvGrpSpPr/>
      </xdr:nvGrpSpPr>
      <xdr:grpSpPr>
        <a:xfrm>
          <a:off x="2914650" y="138112"/>
          <a:ext cx="1333500" cy="385200"/>
          <a:chOff x="2914760" y="138112"/>
          <a:chExt cx="1325814" cy="385200"/>
        </a:xfrm>
      </xdr:grpSpPr>
      <xdr:sp macro="" textlink="">
        <xdr:nvSpPr>
          <xdr:cNvPr id="37" name="Retângulo 36">
            <a:extLst>
              <a:ext uri="{FF2B5EF4-FFF2-40B4-BE49-F238E27FC236}">
                <a16:creationId xmlns:a16="http://schemas.microsoft.com/office/drawing/2014/main" id="{E1D84244-7444-54B7-D290-577BBE8C08C5}"/>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8" name="Imagem 37">
            <a:extLst>
              <a:ext uri="{FF2B5EF4-FFF2-40B4-BE49-F238E27FC236}">
                <a16:creationId xmlns:a16="http://schemas.microsoft.com/office/drawing/2014/main" id="{B06E6994-37D4-DA86-13CD-931E3D26FB0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9" name="Agrupar 38">
          <a:hlinkClick xmlns:r="http://schemas.openxmlformats.org/officeDocument/2006/relationships" r:id="rId19"/>
          <a:extLst>
            <a:ext uri="{FF2B5EF4-FFF2-40B4-BE49-F238E27FC236}">
              <a16:creationId xmlns:a16="http://schemas.microsoft.com/office/drawing/2014/main" id="{EDF11457-7D47-4E34-9D10-C3655487A391}"/>
            </a:ext>
          </a:extLst>
        </xdr:cNvPr>
        <xdr:cNvGrpSpPr/>
      </xdr:nvGrpSpPr>
      <xdr:grpSpPr>
        <a:xfrm>
          <a:off x="4330700" y="150018"/>
          <a:ext cx="1104900" cy="375675"/>
          <a:chOff x="4295775" y="140493"/>
          <a:chExt cx="1104900" cy="385200"/>
        </a:xfrm>
      </xdr:grpSpPr>
      <xdr:sp macro="" textlink="">
        <xdr:nvSpPr>
          <xdr:cNvPr id="40" name="Retângulo 39">
            <a:extLst>
              <a:ext uri="{FF2B5EF4-FFF2-40B4-BE49-F238E27FC236}">
                <a16:creationId xmlns:a16="http://schemas.microsoft.com/office/drawing/2014/main" id="{B65B982A-5D03-4D0C-6ADB-0445EFEFB25B}"/>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41" name="Imagem 40">
            <a:extLst>
              <a:ext uri="{FF2B5EF4-FFF2-40B4-BE49-F238E27FC236}">
                <a16:creationId xmlns:a16="http://schemas.microsoft.com/office/drawing/2014/main" id="{03A6BE25-3A3C-5DBB-05E2-209D64EA721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absolute">
    <xdr:from>
      <xdr:col>8</xdr:col>
      <xdr:colOff>1057885</xdr:colOff>
      <xdr:row>0</xdr:row>
      <xdr:rowOff>149376</xdr:rowOff>
    </xdr:from>
    <xdr:to>
      <xdr:col>9</xdr:col>
      <xdr:colOff>87290</xdr:colOff>
      <xdr:row>1</xdr:row>
      <xdr:rowOff>231260</xdr:rowOff>
    </xdr:to>
    <xdr:grpSp>
      <xdr:nvGrpSpPr>
        <xdr:cNvPr id="23" name="Agrupar 22">
          <a:hlinkClick xmlns:r="http://schemas.openxmlformats.org/officeDocument/2006/relationships" r:id="rId1"/>
          <a:extLst>
            <a:ext uri="{FF2B5EF4-FFF2-40B4-BE49-F238E27FC236}">
              <a16:creationId xmlns:a16="http://schemas.microsoft.com/office/drawing/2014/main" id="{6AB819BD-1A79-4276-B932-984C4B118D10}"/>
            </a:ext>
          </a:extLst>
        </xdr:cNvPr>
        <xdr:cNvGrpSpPr/>
      </xdr:nvGrpSpPr>
      <xdr:grpSpPr>
        <a:xfrm>
          <a:off x="11925910" y="149376"/>
          <a:ext cx="420055" cy="396209"/>
          <a:chOff x="11937133" y="129787"/>
          <a:chExt cx="416880" cy="386672"/>
        </a:xfrm>
      </xdr:grpSpPr>
      <xdr:sp macro="" textlink="">
        <xdr:nvSpPr>
          <xdr:cNvPr id="24" name="Retângulo: Cantos Arredondados 23">
            <a:extLst>
              <a:ext uri="{FF2B5EF4-FFF2-40B4-BE49-F238E27FC236}">
                <a16:creationId xmlns:a16="http://schemas.microsoft.com/office/drawing/2014/main" id="{361012CD-0AF9-C8E4-6AB6-4E892F93E9D9}"/>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5" name="Seta: para a Direita 24">
            <a:extLst>
              <a:ext uri="{FF2B5EF4-FFF2-40B4-BE49-F238E27FC236}">
                <a16:creationId xmlns:a16="http://schemas.microsoft.com/office/drawing/2014/main" id="{029AA30A-FBD2-4E24-BC23-2908A2EEABC8}"/>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561865</xdr:colOff>
      <xdr:row>0</xdr:row>
      <xdr:rowOff>149376</xdr:rowOff>
    </xdr:from>
    <xdr:to>
      <xdr:col>8</xdr:col>
      <xdr:colOff>965643</xdr:colOff>
      <xdr:row>1</xdr:row>
      <xdr:rowOff>231260</xdr:rowOff>
    </xdr:to>
    <xdr:grpSp>
      <xdr:nvGrpSpPr>
        <xdr:cNvPr id="26" name="Agrupar 25">
          <a:hlinkClick xmlns:r="http://schemas.openxmlformats.org/officeDocument/2006/relationships" r:id="rId2"/>
          <a:extLst>
            <a:ext uri="{FF2B5EF4-FFF2-40B4-BE49-F238E27FC236}">
              <a16:creationId xmlns:a16="http://schemas.microsoft.com/office/drawing/2014/main" id="{12AF6652-9F81-44EF-A6C4-16B0EE377433}"/>
            </a:ext>
          </a:extLst>
        </xdr:cNvPr>
        <xdr:cNvGrpSpPr/>
      </xdr:nvGrpSpPr>
      <xdr:grpSpPr>
        <a:xfrm>
          <a:off x="11429890" y="149376"/>
          <a:ext cx="403778" cy="396209"/>
          <a:chOff x="11434763" y="129787"/>
          <a:chExt cx="413303" cy="386672"/>
        </a:xfrm>
      </xdr:grpSpPr>
      <xdr:sp macro="" textlink="">
        <xdr:nvSpPr>
          <xdr:cNvPr id="27" name="Retângulo: Cantos Arredondados 26">
            <a:extLst>
              <a:ext uri="{FF2B5EF4-FFF2-40B4-BE49-F238E27FC236}">
                <a16:creationId xmlns:a16="http://schemas.microsoft.com/office/drawing/2014/main" id="{9C0EB5A3-2623-60E0-63BD-E62415150C78}"/>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8" name="Seta: para a Direita 27">
            <a:extLst>
              <a:ext uri="{FF2B5EF4-FFF2-40B4-BE49-F238E27FC236}">
                <a16:creationId xmlns:a16="http://schemas.microsoft.com/office/drawing/2014/main" id="{67A8A0F8-8F2E-A17C-597A-2AC312A0BB09}"/>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29" name="Retângulo: Cantos Arredondados 28">
          <a:hlinkClick xmlns:r="http://schemas.openxmlformats.org/officeDocument/2006/relationships" r:id="rId3"/>
          <a:extLst>
            <a:ext uri="{FF2B5EF4-FFF2-40B4-BE49-F238E27FC236}">
              <a16:creationId xmlns:a16="http://schemas.microsoft.com/office/drawing/2014/main" id="{53DA43AE-5172-4343-A57D-BA385B843410}"/>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1" name="Retângulo: Cantos Arredondados 30">
          <a:hlinkClick xmlns:r="http://schemas.openxmlformats.org/officeDocument/2006/relationships" r:id="rId4"/>
          <a:extLst>
            <a:ext uri="{FF2B5EF4-FFF2-40B4-BE49-F238E27FC236}">
              <a16:creationId xmlns:a16="http://schemas.microsoft.com/office/drawing/2014/main" id="{B7C818DB-C0D5-4218-A858-1BD12C4B2A64}"/>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2" name="Retângulo: Cantos Arredondados 31">
          <a:hlinkClick xmlns:r="http://schemas.openxmlformats.org/officeDocument/2006/relationships" r:id="rId5"/>
          <a:extLst>
            <a:ext uri="{FF2B5EF4-FFF2-40B4-BE49-F238E27FC236}">
              <a16:creationId xmlns:a16="http://schemas.microsoft.com/office/drawing/2014/main" id="{62EC667A-8D0F-4971-9DCD-9C9B27FF5E09}"/>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3" name="Retângulo: Cantos Arredondados 32">
          <a:hlinkClick xmlns:r="http://schemas.openxmlformats.org/officeDocument/2006/relationships" r:id="rId6"/>
          <a:extLst>
            <a:ext uri="{FF2B5EF4-FFF2-40B4-BE49-F238E27FC236}">
              <a16:creationId xmlns:a16="http://schemas.microsoft.com/office/drawing/2014/main" id="{E39465D8-3C53-488C-9CF8-4E71BF7504B3}"/>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34" name="Retângulo: Cantos Arredondados 33">
          <a:hlinkClick xmlns:r="http://schemas.openxmlformats.org/officeDocument/2006/relationships" r:id="rId7"/>
          <a:extLst>
            <a:ext uri="{FF2B5EF4-FFF2-40B4-BE49-F238E27FC236}">
              <a16:creationId xmlns:a16="http://schemas.microsoft.com/office/drawing/2014/main" id="{AFB066B9-0BC8-489D-A79B-5E78ACFA7B2F}"/>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10</xdr:row>
      <xdr:rowOff>362891</xdr:rowOff>
    </xdr:to>
    <xdr:sp macro="" textlink="Índice!B88">
      <xdr:nvSpPr>
        <xdr:cNvPr id="35" name="Retângulo: Cantos Arredondados 34">
          <a:hlinkClick xmlns:r="http://schemas.openxmlformats.org/officeDocument/2006/relationships" r:id="rId8"/>
          <a:extLst>
            <a:ext uri="{FF2B5EF4-FFF2-40B4-BE49-F238E27FC236}">
              <a16:creationId xmlns:a16="http://schemas.microsoft.com/office/drawing/2014/main" id="{456625B2-4AEB-43CC-88DA-F0212EFB25C7}"/>
            </a:ext>
          </a:extLst>
        </xdr:cNvPr>
        <xdr:cNvSpPr/>
      </xdr:nvSpPr>
      <xdr:spPr>
        <a:xfrm>
          <a:off x="168275" y="3106578"/>
          <a:ext cx="2079764" cy="399563"/>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HUMAN CAPITAL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59394</xdr:rowOff>
    </xdr:from>
    <xdr:to>
      <xdr:col>1</xdr:col>
      <xdr:colOff>139</xdr:colOff>
      <xdr:row>18</xdr:row>
      <xdr:rowOff>135519</xdr:rowOff>
    </xdr:to>
    <xdr:sp macro="" textlink="Índice!B114">
      <xdr:nvSpPr>
        <xdr:cNvPr id="36" name="Retângulo: Cantos Arredondados 35">
          <a:hlinkClick xmlns:r="http://schemas.openxmlformats.org/officeDocument/2006/relationships" r:id="rId9"/>
          <a:extLst>
            <a:ext uri="{FF2B5EF4-FFF2-40B4-BE49-F238E27FC236}">
              <a16:creationId xmlns:a16="http://schemas.microsoft.com/office/drawing/2014/main" id="{ED8D8E2A-22F7-491E-85DB-D61349874E7C}"/>
            </a:ext>
          </a:extLst>
        </xdr:cNvPr>
        <xdr:cNvSpPr/>
      </xdr:nvSpPr>
      <xdr:spPr>
        <a:xfrm>
          <a:off x="168275" y="5755344"/>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SOCIAL AND RELATIONSHIP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238399</xdr:rowOff>
    </xdr:from>
    <xdr:to>
      <xdr:col>1</xdr:col>
      <xdr:colOff>139</xdr:colOff>
      <xdr:row>20</xdr:row>
      <xdr:rowOff>10284</xdr:rowOff>
    </xdr:to>
    <xdr:sp macro="" textlink="Índice!B132">
      <xdr:nvSpPr>
        <xdr:cNvPr id="37" name="Retângulo: Cantos Arredondados 36">
          <a:hlinkClick xmlns:r="http://schemas.openxmlformats.org/officeDocument/2006/relationships" r:id="rId10"/>
          <a:extLst>
            <a:ext uri="{FF2B5EF4-FFF2-40B4-BE49-F238E27FC236}">
              <a16:creationId xmlns:a16="http://schemas.microsoft.com/office/drawing/2014/main" id="{1EA1738D-1D59-491F-A078-5EBF355ABF3B}"/>
            </a:ext>
          </a:extLst>
        </xdr:cNvPr>
        <xdr:cNvSpPr/>
      </xdr:nvSpPr>
      <xdr:spPr>
        <a:xfrm>
          <a:off x="168275" y="624867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104759</xdr:rowOff>
    </xdr:from>
    <xdr:to>
      <xdr:col>1</xdr:col>
      <xdr:colOff>139</xdr:colOff>
      <xdr:row>21</xdr:row>
      <xdr:rowOff>179630</xdr:rowOff>
    </xdr:to>
    <xdr:sp macro="" textlink="Índice!B139">
      <xdr:nvSpPr>
        <xdr:cNvPr id="38" name="Retângulo: Cantos Arredondados 37">
          <a:hlinkClick xmlns:r="http://schemas.openxmlformats.org/officeDocument/2006/relationships" r:id="rId11"/>
          <a:extLst>
            <a:ext uri="{FF2B5EF4-FFF2-40B4-BE49-F238E27FC236}">
              <a16:creationId xmlns:a16="http://schemas.microsoft.com/office/drawing/2014/main" id="{42343768-3496-4382-9400-86D1B1A90149}"/>
            </a:ext>
          </a:extLst>
        </xdr:cNvPr>
        <xdr:cNvSpPr/>
      </xdr:nvSpPr>
      <xdr:spPr>
        <a:xfrm>
          <a:off x="168275" y="674368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285035</xdr:rowOff>
    </xdr:from>
    <xdr:to>
      <xdr:col>1</xdr:col>
      <xdr:colOff>139</xdr:colOff>
      <xdr:row>23</xdr:row>
      <xdr:rowOff>47812</xdr:rowOff>
    </xdr:to>
    <xdr:sp macro="" textlink="Índice!B141">
      <xdr:nvSpPr>
        <xdr:cNvPr id="39" name="Retângulo: Cantos Arredondados 38">
          <a:hlinkClick xmlns:r="http://schemas.openxmlformats.org/officeDocument/2006/relationships" r:id="rId12"/>
          <a:extLst>
            <a:ext uri="{FF2B5EF4-FFF2-40B4-BE49-F238E27FC236}">
              <a16:creationId xmlns:a16="http://schemas.microsoft.com/office/drawing/2014/main" id="{D0B80A74-7B55-4421-A4CE-39B21B333EFA}"/>
            </a:ext>
          </a:extLst>
        </xdr:cNvPr>
        <xdr:cNvSpPr/>
      </xdr:nvSpPr>
      <xdr:spPr>
        <a:xfrm>
          <a:off x="168275" y="723828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178107</xdr:rowOff>
    </xdr:from>
    <xdr:to>
      <xdr:col>0</xdr:col>
      <xdr:colOff>2244550</xdr:colOff>
      <xdr:row>12</xdr:row>
      <xdr:rowOff>252979</xdr:rowOff>
    </xdr:to>
    <xdr:sp macro="" textlink="Índice!C88">
      <xdr:nvSpPr>
        <xdr:cNvPr id="40" name="Retângulo: Cantos Arredondados 39">
          <a:hlinkClick xmlns:r="http://schemas.openxmlformats.org/officeDocument/2006/relationships" r:id="rId8"/>
          <a:extLst>
            <a:ext uri="{FF2B5EF4-FFF2-40B4-BE49-F238E27FC236}">
              <a16:creationId xmlns:a16="http://schemas.microsoft.com/office/drawing/2014/main" id="{810C0C26-1878-494D-8789-A4320255A9EF}"/>
            </a:ext>
          </a:extLst>
        </xdr:cNvPr>
        <xdr:cNvSpPr/>
      </xdr:nvSpPr>
      <xdr:spPr>
        <a:xfrm>
          <a:off x="339725" y="3988107"/>
          <a:ext cx="1904825" cy="389197"/>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1" i="0" u="sng" strike="noStrike">
              <a:solidFill>
                <a:schemeClr val="bg1"/>
              </a:solidFill>
              <a:latin typeface="Calibri regular"/>
            </a:rPr>
            <a:pPr algn="l"/>
            <a:t>Diversity and inclusion</a:t>
          </a:fld>
          <a:endParaRPr lang="en-US" sz="1100" b="1" i="0" u="sng" strike="noStrike">
            <a:solidFill>
              <a:schemeClr val="bg1"/>
            </a:solidFill>
            <a:latin typeface="Calibri regular"/>
          </a:endParaRPr>
        </a:p>
      </xdr:txBody>
    </xdr:sp>
    <xdr:clientData/>
  </xdr:twoCellAnchor>
  <xdr:twoCellAnchor editAs="absolute">
    <xdr:from>
      <xdr:col>0</xdr:col>
      <xdr:colOff>339725</xdr:colOff>
      <xdr:row>12</xdr:row>
      <xdr:rowOff>298950</xdr:rowOff>
    </xdr:from>
    <xdr:to>
      <xdr:col>0</xdr:col>
      <xdr:colOff>2244550</xdr:colOff>
      <xdr:row>14</xdr:row>
      <xdr:rowOff>59911</xdr:rowOff>
    </xdr:to>
    <xdr:sp macro="" textlink="Índice!C90">
      <xdr:nvSpPr>
        <xdr:cNvPr id="41" name="Retângulo: Cantos Arredondados 40">
          <a:hlinkClick xmlns:r="http://schemas.openxmlformats.org/officeDocument/2006/relationships" r:id="rId1"/>
          <a:extLst>
            <a:ext uri="{FF2B5EF4-FFF2-40B4-BE49-F238E27FC236}">
              <a16:creationId xmlns:a16="http://schemas.microsoft.com/office/drawing/2014/main" id="{3CDC10AB-F0D2-4763-B4BA-3204A3EFB334}"/>
            </a:ext>
          </a:extLst>
        </xdr:cNvPr>
        <xdr:cNvSpPr/>
      </xdr:nvSpPr>
      <xdr:spPr>
        <a:xfrm>
          <a:off x="339725" y="4423275"/>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0" i="0" u="none" strike="noStrike">
              <a:solidFill>
                <a:schemeClr val="bg1"/>
              </a:solidFill>
              <a:effectLst/>
              <a:latin typeface="Calibri regular"/>
              <a:ea typeface="+mn-ea"/>
              <a:cs typeface="+mn-cs"/>
            </a:rPr>
            <a:pPr algn="l"/>
            <a:t>Health, safety and well-being</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10</xdr:row>
      <xdr:rowOff>409276</xdr:rowOff>
    </xdr:from>
    <xdr:to>
      <xdr:col>0</xdr:col>
      <xdr:colOff>2244550</xdr:colOff>
      <xdr:row>11</xdr:row>
      <xdr:rowOff>131722</xdr:rowOff>
    </xdr:to>
    <xdr:sp macro="" textlink="Índice!C85">
      <xdr:nvSpPr>
        <xdr:cNvPr id="42" name="Retângulo: Cantos Arredondados 41">
          <a:hlinkClick xmlns:r="http://schemas.openxmlformats.org/officeDocument/2006/relationships" r:id="rId2"/>
          <a:extLst>
            <a:ext uri="{FF2B5EF4-FFF2-40B4-BE49-F238E27FC236}">
              <a16:creationId xmlns:a16="http://schemas.microsoft.com/office/drawing/2014/main" id="{D16B2EC0-0217-43B0-B44A-5C94B7EEEBC9}"/>
            </a:ext>
          </a:extLst>
        </xdr:cNvPr>
        <xdr:cNvSpPr/>
      </xdr:nvSpPr>
      <xdr:spPr>
        <a:xfrm>
          <a:off x="339725" y="3552526"/>
          <a:ext cx="1904825" cy="389196"/>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0" i="0" u="none" strike="noStrike">
              <a:solidFill>
                <a:schemeClr val="bg1"/>
              </a:solidFill>
              <a:effectLst/>
              <a:latin typeface="Calibri regular"/>
              <a:ea typeface="+mn-ea"/>
              <a:cs typeface="+mn-cs"/>
            </a:rPr>
            <a:pPr algn="l"/>
            <a:t>Attraction, development and retention</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106296</xdr:rowOff>
    </xdr:from>
    <xdr:to>
      <xdr:col>0</xdr:col>
      <xdr:colOff>2244550</xdr:colOff>
      <xdr:row>15</xdr:row>
      <xdr:rowOff>181582</xdr:rowOff>
    </xdr:to>
    <xdr:sp macro="" textlink="Índice!C107">
      <xdr:nvSpPr>
        <xdr:cNvPr id="43" name="Retângulo: Cantos Arredondados 42">
          <a:hlinkClick xmlns:r="http://schemas.openxmlformats.org/officeDocument/2006/relationships" r:id="rId13"/>
          <a:extLst>
            <a:ext uri="{FF2B5EF4-FFF2-40B4-BE49-F238E27FC236}">
              <a16:creationId xmlns:a16="http://schemas.microsoft.com/office/drawing/2014/main" id="{0FB9C66F-DB35-4E31-87F7-E8EED7D2D643}"/>
            </a:ext>
          </a:extLst>
        </xdr:cNvPr>
        <xdr:cNvSpPr/>
      </xdr:nvSpPr>
      <xdr:spPr>
        <a:xfrm>
          <a:off x="339725" y="4859271"/>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0" i="0" u="none" strike="noStrike">
              <a:solidFill>
                <a:schemeClr val="bg1"/>
              </a:solidFill>
              <a:effectLst/>
              <a:latin typeface="Calibri regular"/>
              <a:ea typeface="+mn-ea"/>
              <a:cs typeface="+mn-cs"/>
            </a:rPr>
            <a:pPr algn="l"/>
            <a:t>People management</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227965</xdr:rowOff>
    </xdr:from>
    <xdr:to>
      <xdr:col>0</xdr:col>
      <xdr:colOff>2244550</xdr:colOff>
      <xdr:row>16</xdr:row>
      <xdr:rowOff>302837</xdr:rowOff>
    </xdr:to>
    <xdr:sp macro="" textlink="Índice!C113">
      <xdr:nvSpPr>
        <xdr:cNvPr id="44" name="Retângulo: Cantos Arredondados 43">
          <a:hlinkClick xmlns:r="http://schemas.openxmlformats.org/officeDocument/2006/relationships" r:id="rId14"/>
          <a:extLst>
            <a:ext uri="{FF2B5EF4-FFF2-40B4-BE49-F238E27FC236}">
              <a16:creationId xmlns:a16="http://schemas.microsoft.com/office/drawing/2014/main" id="{189C75D9-DDC8-478F-8758-58155A40C56B}"/>
            </a:ext>
          </a:extLst>
        </xdr:cNvPr>
        <xdr:cNvSpPr/>
      </xdr:nvSpPr>
      <xdr:spPr>
        <a:xfrm>
          <a:off x="339725" y="5295265"/>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0" i="0" u="none" strike="noStrike">
              <a:solidFill>
                <a:schemeClr val="bg1"/>
              </a:solidFill>
              <a:effectLst/>
              <a:latin typeface="Calibri regular"/>
              <a:ea typeface="+mn-ea"/>
              <a:cs typeface="+mn-cs"/>
            </a:rPr>
            <a:pPr algn="l"/>
            <a:t>Pay and benefits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45" name="Imagem 44">
          <a:extLst>
            <a:ext uri="{FF2B5EF4-FFF2-40B4-BE49-F238E27FC236}">
              <a16:creationId xmlns:a16="http://schemas.microsoft.com/office/drawing/2014/main" id="{923D7CCE-16A4-4718-88B6-83ED54429F65}"/>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333375</xdr:colOff>
      <xdr:row>1</xdr:row>
      <xdr:rowOff>208987</xdr:rowOff>
    </xdr:to>
    <xdr:grpSp>
      <xdr:nvGrpSpPr>
        <xdr:cNvPr id="46" name="Agrupar 45">
          <a:hlinkClick xmlns:r="http://schemas.openxmlformats.org/officeDocument/2006/relationships" r:id="rId16"/>
          <a:extLst>
            <a:ext uri="{FF2B5EF4-FFF2-40B4-BE49-F238E27FC236}">
              <a16:creationId xmlns:a16="http://schemas.microsoft.com/office/drawing/2014/main" id="{B76D2C18-A5BE-43F7-A630-B42FF918B1BF}"/>
            </a:ext>
          </a:extLst>
        </xdr:cNvPr>
        <xdr:cNvGrpSpPr/>
      </xdr:nvGrpSpPr>
      <xdr:grpSpPr>
        <a:xfrm>
          <a:off x="2914650" y="138112"/>
          <a:ext cx="1333500" cy="385200"/>
          <a:chOff x="2914760" y="138112"/>
          <a:chExt cx="1325814" cy="385200"/>
        </a:xfrm>
      </xdr:grpSpPr>
      <xdr:sp macro="" textlink="">
        <xdr:nvSpPr>
          <xdr:cNvPr id="47" name="Retângulo 46">
            <a:extLst>
              <a:ext uri="{FF2B5EF4-FFF2-40B4-BE49-F238E27FC236}">
                <a16:creationId xmlns:a16="http://schemas.microsoft.com/office/drawing/2014/main" id="{32689C84-F681-5603-C3BC-E8BDDE1B88FD}"/>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48" name="Imagem 47">
            <a:extLst>
              <a:ext uri="{FF2B5EF4-FFF2-40B4-BE49-F238E27FC236}">
                <a16:creationId xmlns:a16="http://schemas.microsoft.com/office/drawing/2014/main" id="{2F3F1FD1-DB48-416F-43D8-29001ED7920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415925</xdr:colOff>
      <xdr:row>0</xdr:row>
      <xdr:rowOff>150018</xdr:rowOff>
    </xdr:from>
    <xdr:to>
      <xdr:col>4</xdr:col>
      <xdr:colOff>130175</xdr:colOff>
      <xdr:row>1</xdr:row>
      <xdr:rowOff>211368</xdr:rowOff>
    </xdr:to>
    <xdr:grpSp>
      <xdr:nvGrpSpPr>
        <xdr:cNvPr id="49" name="Agrupar 48">
          <a:hlinkClick xmlns:r="http://schemas.openxmlformats.org/officeDocument/2006/relationships" r:id="rId18"/>
          <a:extLst>
            <a:ext uri="{FF2B5EF4-FFF2-40B4-BE49-F238E27FC236}">
              <a16:creationId xmlns:a16="http://schemas.microsoft.com/office/drawing/2014/main" id="{D8AA96B9-15CA-4F62-A0F6-C4F2CBFFE8E0}"/>
            </a:ext>
          </a:extLst>
        </xdr:cNvPr>
        <xdr:cNvGrpSpPr/>
      </xdr:nvGrpSpPr>
      <xdr:grpSpPr>
        <a:xfrm>
          <a:off x="4330700" y="150018"/>
          <a:ext cx="1104900" cy="375675"/>
          <a:chOff x="4295775" y="140493"/>
          <a:chExt cx="1104900" cy="385200"/>
        </a:xfrm>
      </xdr:grpSpPr>
      <xdr:sp macro="" textlink="">
        <xdr:nvSpPr>
          <xdr:cNvPr id="50" name="Retângulo 49">
            <a:extLst>
              <a:ext uri="{FF2B5EF4-FFF2-40B4-BE49-F238E27FC236}">
                <a16:creationId xmlns:a16="http://schemas.microsoft.com/office/drawing/2014/main" id="{290A0D8D-CFF6-82A4-6724-1CD7F9FCFD34}"/>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51" name="Imagem 50">
            <a:extLst>
              <a:ext uri="{FF2B5EF4-FFF2-40B4-BE49-F238E27FC236}">
                <a16:creationId xmlns:a16="http://schemas.microsoft.com/office/drawing/2014/main" id="{03EBF816-6A64-AFFC-C8BD-1278B4E62DA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absolute">
    <xdr:from>
      <xdr:col>8</xdr:col>
      <xdr:colOff>1086460</xdr:colOff>
      <xdr:row>0</xdr:row>
      <xdr:rowOff>149376</xdr:rowOff>
    </xdr:from>
    <xdr:to>
      <xdr:col>9</xdr:col>
      <xdr:colOff>115865</xdr:colOff>
      <xdr:row>1</xdr:row>
      <xdr:rowOff>231260</xdr:rowOff>
    </xdr:to>
    <xdr:grpSp>
      <xdr:nvGrpSpPr>
        <xdr:cNvPr id="10" name="Agrupar 9">
          <a:hlinkClick xmlns:r="http://schemas.openxmlformats.org/officeDocument/2006/relationships" r:id="rId1"/>
          <a:extLst>
            <a:ext uri="{FF2B5EF4-FFF2-40B4-BE49-F238E27FC236}">
              <a16:creationId xmlns:a16="http://schemas.microsoft.com/office/drawing/2014/main" id="{A8C7E399-4416-4941-B0E6-45371452A814}"/>
            </a:ext>
          </a:extLst>
        </xdr:cNvPr>
        <xdr:cNvGrpSpPr/>
      </xdr:nvGrpSpPr>
      <xdr:grpSpPr>
        <a:xfrm>
          <a:off x="11925910" y="149376"/>
          <a:ext cx="420055" cy="396209"/>
          <a:chOff x="11937133" y="129787"/>
          <a:chExt cx="416880" cy="386672"/>
        </a:xfrm>
      </xdr:grpSpPr>
      <xdr:sp macro="" textlink="">
        <xdr:nvSpPr>
          <xdr:cNvPr id="11" name="Retângulo: Cantos Arredondados 10">
            <a:extLst>
              <a:ext uri="{FF2B5EF4-FFF2-40B4-BE49-F238E27FC236}">
                <a16:creationId xmlns:a16="http://schemas.microsoft.com/office/drawing/2014/main" id="{8E52CBB4-F523-BC55-5B2A-4A2EBED87845}"/>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55C7E42E-EF98-ABC0-8969-2FA2E0B752AD}"/>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590440</xdr:colOff>
      <xdr:row>0</xdr:row>
      <xdr:rowOff>149376</xdr:rowOff>
    </xdr:from>
    <xdr:to>
      <xdr:col>8</xdr:col>
      <xdr:colOff>994218</xdr:colOff>
      <xdr:row>1</xdr:row>
      <xdr:rowOff>231260</xdr:rowOff>
    </xdr:to>
    <xdr:grpSp>
      <xdr:nvGrpSpPr>
        <xdr:cNvPr id="13" name="Agrupar 12">
          <a:hlinkClick xmlns:r="http://schemas.openxmlformats.org/officeDocument/2006/relationships" r:id="rId2"/>
          <a:extLst>
            <a:ext uri="{FF2B5EF4-FFF2-40B4-BE49-F238E27FC236}">
              <a16:creationId xmlns:a16="http://schemas.microsoft.com/office/drawing/2014/main" id="{406F721B-3F81-4EB2-ACD8-E4E360F1A7AE}"/>
            </a:ext>
          </a:extLst>
        </xdr:cNvPr>
        <xdr:cNvGrpSpPr/>
      </xdr:nvGrpSpPr>
      <xdr:grpSpPr>
        <a:xfrm>
          <a:off x="11429890" y="149376"/>
          <a:ext cx="403778" cy="396209"/>
          <a:chOff x="11434763" y="129787"/>
          <a:chExt cx="413303" cy="386672"/>
        </a:xfrm>
      </xdr:grpSpPr>
      <xdr:sp macro="" textlink="">
        <xdr:nvSpPr>
          <xdr:cNvPr id="14" name="Retângulo: Cantos Arredondados 13">
            <a:extLst>
              <a:ext uri="{FF2B5EF4-FFF2-40B4-BE49-F238E27FC236}">
                <a16:creationId xmlns:a16="http://schemas.microsoft.com/office/drawing/2014/main" id="{3C9C737F-A96D-628E-E72F-5DE132792629}"/>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3505DBB6-D719-B3D5-AC87-219A82E51111}"/>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6" name="Retângulo: Cantos Arredondados 15">
          <a:hlinkClick xmlns:r="http://schemas.openxmlformats.org/officeDocument/2006/relationships" r:id="rId3"/>
          <a:extLst>
            <a:ext uri="{FF2B5EF4-FFF2-40B4-BE49-F238E27FC236}">
              <a16:creationId xmlns:a16="http://schemas.microsoft.com/office/drawing/2014/main" id="{45CBE98F-F197-4ECB-A7BE-6EE3AFF4EE8F}"/>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4"/>
          <a:extLst>
            <a:ext uri="{FF2B5EF4-FFF2-40B4-BE49-F238E27FC236}">
              <a16:creationId xmlns:a16="http://schemas.microsoft.com/office/drawing/2014/main" id="{9BF77D1E-851E-4A24-867F-4036D0B02C09}"/>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5"/>
          <a:extLst>
            <a:ext uri="{FF2B5EF4-FFF2-40B4-BE49-F238E27FC236}">
              <a16:creationId xmlns:a16="http://schemas.microsoft.com/office/drawing/2014/main" id="{CEC82640-88EC-49EB-9DAE-149187349064}"/>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6"/>
          <a:extLst>
            <a:ext uri="{FF2B5EF4-FFF2-40B4-BE49-F238E27FC236}">
              <a16:creationId xmlns:a16="http://schemas.microsoft.com/office/drawing/2014/main" id="{1F0D4152-2401-40CC-88C0-26878266DAF1}"/>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7"/>
          <a:extLst>
            <a:ext uri="{FF2B5EF4-FFF2-40B4-BE49-F238E27FC236}">
              <a16:creationId xmlns:a16="http://schemas.microsoft.com/office/drawing/2014/main" id="{EECF1E68-5812-4E1F-BCD2-3FB4DC4C9FFF}"/>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2"/>
          <a:extLst>
            <a:ext uri="{FF2B5EF4-FFF2-40B4-BE49-F238E27FC236}">
              <a16:creationId xmlns:a16="http://schemas.microsoft.com/office/drawing/2014/main" id="{B5AA1489-A209-4697-932A-955AF7583E09}"/>
            </a:ext>
          </a:extLst>
        </xdr:cNvPr>
        <xdr:cNvSpPr/>
      </xdr:nvSpPr>
      <xdr:spPr>
        <a:xfrm>
          <a:off x="168275" y="3106578"/>
          <a:ext cx="2079764" cy="399563"/>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HUMAN CAPITAL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97494</xdr:rowOff>
    </xdr:from>
    <xdr:to>
      <xdr:col>1</xdr:col>
      <xdr:colOff>139</xdr:colOff>
      <xdr:row>19</xdr:row>
      <xdr:rowOff>173619</xdr:rowOff>
    </xdr:to>
    <xdr:sp macro="" textlink="Índice!B114">
      <xdr:nvSpPr>
        <xdr:cNvPr id="23" name="Retângulo: Cantos Arredondados 22">
          <a:hlinkClick xmlns:r="http://schemas.openxmlformats.org/officeDocument/2006/relationships" r:id="rId8"/>
          <a:extLst>
            <a:ext uri="{FF2B5EF4-FFF2-40B4-BE49-F238E27FC236}">
              <a16:creationId xmlns:a16="http://schemas.microsoft.com/office/drawing/2014/main" id="{789EA6CB-F768-4831-AAA0-D9E54ADE9102}"/>
            </a:ext>
          </a:extLst>
        </xdr:cNvPr>
        <xdr:cNvSpPr/>
      </xdr:nvSpPr>
      <xdr:spPr>
        <a:xfrm>
          <a:off x="168275" y="5755344"/>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SOCIAL AND RELATIONSHIP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276499</xdr:rowOff>
    </xdr:from>
    <xdr:to>
      <xdr:col>1</xdr:col>
      <xdr:colOff>139</xdr:colOff>
      <xdr:row>21</xdr:row>
      <xdr:rowOff>48384</xdr:rowOff>
    </xdr:to>
    <xdr:sp macro="" textlink="Índice!B132">
      <xdr:nvSpPr>
        <xdr:cNvPr id="24" name="Retângulo: Cantos Arredondados 23">
          <a:hlinkClick xmlns:r="http://schemas.openxmlformats.org/officeDocument/2006/relationships" r:id="rId9"/>
          <a:extLst>
            <a:ext uri="{FF2B5EF4-FFF2-40B4-BE49-F238E27FC236}">
              <a16:creationId xmlns:a16="http://schemas.microsoft.com/office/drawing/2014/main" id="{C8F6F92A-F364-49A2-B274-AC1E8BE5D7FF}"/>
            </a:ext>
          </a:extLst>
        </xdr:cNvPr>
        <xdr:cNvSpPr/>
      </xdr:nvSpPr>
      <xdr:spPr>
        <a:xfrm>
          <a:off x="168275" y="624867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142859</xdr:rowOff>
    </xdr:from>
    <xdr:to>
      <xdr:col>1</xdr:col>
      <xdr:colOff>139</xdr:colOff>
      <xdr:row>22</xdr:row>
      <xdr:rowOff>217730</xdr:rowOff>
    </xdr:to>
    <xdr:sp macro="" textlink="Índice!B139">
      <xdr:nvSpPr>
        <xdr:cNvPr id="25" name="Retângulo: Cantos Arredondados 24">
          <a:hlinkClick xmlns:r="http://schemas.openxmlformats.org/officeDocument/2006/relationships" r:id="rId10"/>
          <a:extLst>
            <a:ext uri="{FF2B5EF4-FFF2-40B4-BE49-F238E27FC236}">
              <a16:creationId xmlns:a16="http://schemas.microsoft.com/office/drawing/2014/main" id="{D1063410-5375-4B28-A5D9-FD9785E1E573}"/>
            </a:ext>
          </a:extLst>
        </xdr:cNvPr>
        <xdr:cNvSpPr/>
      </xdr:nvSpPr>
      <xdr:spPr>
        <a:xfrm>
          <a:off x="168275" y="674368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23</xdr:row>
      <xdr:rowOff>8810</xdr:rowOff>
    </xdr:from>
    <xdr:to>
      <xdr:col>1</xdr:col>
      <xdr:colOff>139</xdr:colOff>
      <xdr:row>24</xdr:row>
      <xdr:rowOff>85912</xdr:rowOff>
    </xdr:to>
    <xdr:sp macro="" textlink="Índice!B141">
      <xdr:nvSpPr>
        <xdr:cNvPr id="26" name="Retângulo: Cantos Arredondados 25">
          <a:hlinkClick xmlns:r="http://schemas.openxmlformats.org/officeDocument/2006/relationships" r:id="rId11"/>
          <a:extLst>
            <a:ext uri="{FF2B5EF4-FFF2-40B4-BE49-F238E27FC236}">
              <a16:creationId xmlns:a16="http://schemas.microsoft.com/office/drawing/2014/main" id="{FAEFC313-CFC5-4C4A-AE93-2E6AB0AB11FD}"/>
            </a:ext>
          </a:extLst>
        </xdr:cNvPr>
        <xdr:cNvSpPr/>
      </xdr:nvSpPr>
      <xdr:spPr>
        <a:xfrm>
          <a:off x="168275" y="723828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216207</xdr:rowOff>
    </xdr:from>
    <xdr:to>
      <xdr:col>0</xdr:col>
      <xdr:colOff>2244550</xdr:colOff>
      <xdr:row>13</xdr:row>
      <xdr:rowOff>291079</xdr:rowOff>
    </xdr:to>
    <xdr:sp macro="" textlink="Índice!C88">
      <xdr:nvSpPr>
        <xdr:cNvPr id="27" name="Retângulo: Cantos Arredondados 26">
          <a:hlinkClick xmlns:r="http://schemas.openxmlformats.org/officeDocument/2006/relationships" r:id="rId2"/>
          <a:extLst>
            <a:ext uri="{FF2B5EF4-FFF2-40B4-BE49-F238E27FC236}">
              <a16:creationId xmlns:a16="http://schemas.microsoft.com/office/drawing/2014/main" id="{BF1525A4-C66A-4093-921B-37E863979281}"/>
            </a:ext>
          </a:extLst>
        </xdr:cNvPr>
        <xdr:cNvSpPr/>
      </xdr:nvSpPr>
      <xdr:spPr>
        <a:xfrm>
          <a:off x="339725" y="3988107"/>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0" i="0" u="none" strike="noStrike">
              <a:solidFill>
                <a:schemeClr val="bg1"/>
              </a:solidFill>
              <a:latin typeface="Calibri regular"/>
            </a:rPr>
            <a:pPr algn="l"/>
            <a:t>Diversity and inclusion</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14</xdr:row>
      <xdr:rowOff>22725</xdr:rowOff>
    </xdr:from>
    <xdr:to>
      <xdr:col>0</xdr:col>
      <xdr:colOff>2244550</xdr:colOff>
      <xdr:row>15</xdr:row>
      <xdr:rowOff>98011</xdr:rowOff>
    </xdr:to>
    <xdr:sp macro="" textlink="Índice!C90">
      <xdr:nvSpPr>
        <xdr:cNvPr id="28" name="Retângulo: Cantos Arredondados 27">
          <a:hlinkClick xmlns:r="http://schemas.openxmlformats.org/officeDocument/2006/relationships" r:id="rId12"/>
          <a:extLst>
            <a:ext uri="{FF2B5EF4-FFF2-40B4-BE49-F238E27FC236}">
              <a16:creationId xmlns:a16="http://schemas.microsoft.com/office/drawing/2014/main" id="{1903C780-12F2-459F-A85B-103040A23BFA}"/>
            </a:ext>
          </a:extLst>
        </xdr:cNvPr>
        <xdr:cNvSpPr/>
      </xdr:nvSpPr>
      <xdr:spPr>
        <a:xfrm>
          <a:off x="339725" y="4423275"/>
          <a:ext cx="1904825" cy="389611"/>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1" i="0" u="sng" strike="noStrike">
              <a:solidFill>
                <a:schemeClr val="bg1"/>
              </a:solidFill>
              <a:effectLst/>
              <a:latin typeface="Calibri regular"/>
              <a:ea typeface="+mn-ea"/>
              <a:cs typeface="+mn-cs"/>
            </a:rPr>
            <a:pPr algn="l"/>
            <a:t>Health, safety and well-being</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94951</xdr:rowOff>
    </xdr:from>
    <xdr:to>
      <xdr:col>0</xdr:col>
      <xdr:colOff>2244550</xdr:colOff>
      <xdr:row>12</xdr:row>
      <xdr:rowOff>169822</xdr:rowOff>
    </xdr:to>
    <xdr:sp macro="" textlink="Índice!C85">
      <xdr:nvSpPr>
        <xdr:cNvPr id="29" name="Retângulo: Cantos Arredondados 28">
          <a:hlinkClick xmlns:r="http://schemas.openxmlformats.org/officeDocument/2006/relationships" r:id="rId13"/>
          <a:extLst>
            <a:ext uri="{FF2B5EF4-FFF2-40B4-BE49-F238E27FC236}">
              <a16:creationId xmlns:a16="http://schemas.microsoft.com/office/drawing/2014/main" id="{6215F9EB-3A0A-47D9-A5D2-7A8616DAFF59}"/>
            </a:ext>
          </a:extLst>
        </xdr:cNvPr>
        <xdr:cNvSpPr/>
      </xdr:nvSpPr>
      <xdr:spPr>
        <a:xfrm>
          <a:off x="339725" y="3552526"/>
          <a:ext cx="1904825" cy="389196"/>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0" i="0" u="none" strike="noStrike">
              <a:solidFill>
                <a:schemeClr val="bg1"/>
              </a:solidFill>
              <a:effectLst/>
              <a:latin typeface="Calibri regular"/>
              <a:ea typeface="+mn-ea"/>
              <a:cs typeface="+mn-cs"/>
            </a:rPr>
            <a:pPr algn="l"/>
            <a:t>Attraction, development and retention</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144396</xdr:rowOff>
    </xdr:from>
    <xdr:to>
      <xdr:col>0</xdr:col>
      <xdr:colOff>2244550</xdr:colOff>
      <xdr:row>16</xdr:row>
      <xdr:rowOff>219682</xdr:rowOff>
    </xdr:to>
    <xdr:sp macro="" textlink="Índice!C107">
      <xdr:nvSpPr>
        <xdr:cNvPr id="30" name="Retângulo: Cantos Arredondados 29">
          <a:hlinkClick xmlns:r="http://schemas.openxmlformats.org/officeDocument/2006/relationships" r:id="rId1"/>
          <a:extLst>
            <a:ext uri="{FF2B5EF4-FFF2-40B4-BE49-F238E27FC236}">
              <a16:creationId xmlns:a16="http://schemas.microsoft.com/office/drawing/2014/main" id="{06A467D5-BE15-4D9F-B674-08B0EE525E28}"/>
            </a:ext>
          </a:extLst>
        </xdr:cNvPr>
        <xdr:cNvSpPr/>
      </xdr:nvSpPr>
      <xdr:spPr>
        <a:xfrm>
          <a:off x="339725" y="4859271"/>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0" i="0" u="none" strike="noStrike">
              <a:solidFill>
                <a:schemeClr val="bg1"/>
              </a:solidFill>
              <a:effectLst/>
              <a:latin typeface="Calibri regular"/>
              <a:ea typeface="+mn-ea"/>
              <a:cs typeface="+mn-cs"/>
            </a:rPr>
            <a:pPr algn="l"/>
            <a:t>People management</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266065</xdr:rowOff>
    </xdr:from>
    <xdr:to>
      <xdr:col>0</xdr:col>
      <xdr:colOff>2244550</xdr:colOff>
      <xdr:row>18</xdr:row>
      <xdr:rowOff>26612</xdr:rowOff>
    </xdr:to>
    <xdr:sp macro="" textlink="Índice!C113">
      <xdr:nvSpPr>
        <xdr:cNvPr id="31" name="Retângulo: Cantos Arredondados 30">
          <a:hlinkClick xmlns:r="http://schemas.openxmlformats.org/officeDocument/2006/relationships" r:id="rId14"/>
          <a:extLst>
            <a:ext uri="{FF2B5EF4-FFF2-40B4-BE49-F238E27FC236}">
              <a16:creationId xmlns:a16="http://schemas.microsoft.com/office/drawing/2014/main" id="{12C77CD3-16E5-4753-8C17-D457CE729ED9}"/>
            </a:ext>
          </a:extLst>
        </xdr:cNvPr>
        <xdr:cNvSpPr/>
      </xdr:nvSpPr>
      <xdr:spPr>
        <a:xfrm>
          <a:off x="339725" y="5295265"/>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0" i="0" u="none" strike="noStrike">
              <a:solidFill>
                <a:schemeClr val="bg1"/>
              </a:solidFill>
              <a:effectLst/>
              <a:latin typeface="Calibri regular"/>
              <a:ea typeface="+mn-ea"/>
              <a:cs typeface="+mn-cs"/>
            </a:rPr>
            <a:pPr algn="l"/>
            <a:t>Pay and benefits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2" name="Imagem 31">
          <a:extLst>
            <a:ext uri="{FF2B5EF4-FFF2-40B4-BE49-F238E27FC236}">
              <a16:creationId xmlns:a16="http://schemas.microsoft.com/office/drawing/2014/main" id="{DE9E39DF-64F0-4A47-B1F6-51E53AEC460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3" name="Agrupar 32">
          <a:hlinkClick xmlns:r="http://schemas.openxmlformats.org/officeDocument/2006/relationships" r:id="rId16"/>
          <a:extLst>
            <a:ext uri="{FF2B5EF4-FFF2-40B4-BE49-F238E27FC236}">
              <a16:creationId xmlns:a16="http://schemas.microsoft.com/office/drawing/2014/main" id="{F78506BE-A45D-42E6-AFC2-DBCD65E594C1}"/>
            </a:ext>
          </a:extLst>
        </xdr:cNvPr>
        <xdr:cNvGrpSpPr/>
      </xdr:nvGrpSpPr>
      <xdr:grpSpPr>
        <a:xfrm>
          <a:off x="2914650" y="138112"/>
          <a:ext cx="1333500" cy="385200"/>
          <a:chOff x="2914760" y="138112"/>
          <a:chExt cx="1325814" cy="385200"/>
        </a:xfrm>
      </xdr:grpSpPr>
      <xdr:sp macro="" textlink="">
        <xdr:nvSpPr>
          <xdr:cNvPr id="34" name="Retângulo 33">
            <a:extLst>
              <a:ext uri="{FF2B5EF4-FFF2-40B4-BE49-F238E27FC236}">
                <a16:creationId xmlns:a16="http://schemas.microsoft.com/office/drawing/2014/main" id="{97571839-43EE-75F2-A480-025CBD058DA3}"/>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5" name="Imagem 34">
            <a:extLst>
              <a:ext uri="{FF2B5EF4-FFF2-40B4-BE49-F238E27FC236}">
                <a16:creationId xmlns:a16="http://schemas.microsoft.com/office/drawing/2014/main" id="{C4C77D56-8F70-EE5C-7818-3DEE1B5A025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6" name="Agrupar 35">
          <a:hlinkClick xmlns:r="http://schemas.openxmlformats.org/officeDocument/2006/relationships" r:id="rId18"/>
          <a:extLst>
            <a:ext uri="{FF2B5EF4-FFF2-40B4-BE49-F238E27FC236}">
              <a16:creationId xmlns:a16="http://schemas.microsoft.com/office/drawing/2014/main" id="{519C61E4-6E23-4CC8-8549-DE5D3BBABC55}"/>
            </a:ext>
          </a:extLst>
        </xdr:cNvPr>
        <xdr:cNvGrpSpPr/>
      </xdr:nvGrpSpPr>
      <xdr:grpSpPr>
        <a:xfrm>
          <a:off x="4330700" y="150018"/>
          <a:ext cx="1104900" cy="375675"/>
          <a:chOff x="4295775" y="140493"/>
          <a:chExt cx="1104900" cy="385200"/>
        </a:xfrm>
      </xdr:grpSpPr>
      <xdr:sp macro="" textlink="">
        <xdr:nvSpPr>
          <xdr:cNvPr id="37" name="Retângulo 36">
            <a:extLst>
              <a:ext uri="{FF2B5EF4-FFF2-40B4-BE49-F238E27FC236}">
                <a16:creationId xmlns:a16="http://schemas.microsoft.com/office/drawing/2014/main" id="{CF41ACC2-E035-C30F-1BD2-B0356AA83BCC}"/>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38" name="Imagem 37">
            <a:extLst>
              <a:ext uri="{FF2B5EF4-FFF2-40B4-BE49-F238E27FC236}">
                <a16:creationId xmlns:a16="http://schemas.microsoft.com/office/drawing/2014/main" id="{486BC2EC-E45D-4238-26CC-F979275E888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absolute">
    <xdr:from>
      <xdr:col>8</xdr:col>
      <xdr:colOff>1085147</xdr:colOff>
      <xdr:row>0</xdr:row>
      <xdr:rowOff>154632</xdr:rowOff>
    </xdr:from>
    <xdr:to>
      <xdr:col>9</xdr:col>
      <xdr:colOff>114552</xdr:colOff>
      <xdr:row>1</xdr:row>
      <xdr:rowOff>235530</xdr:rowOff>
    </xdr:to>
    <xdr:grpSp>
      <xdr:nvGrpSpPr>
        <xdr:cNvPr id="10" name="Agrupar 9">
          <a:hlinkClick xmlns:r="http://schemas.openxmlformats.org/officeDocument/2006/relationships" r:id="rId1"/>
          <a:extLst>
            <a:ext uri="{FF2B5EF4-FFF2-40B4-BE49-F238E27FC236}">
              <a16:creationId xmlns:a16="http://schemas.microsoft.com/office/drawing/2014/main" id="{C1214859-86A8-4B9B-BA0C-D90E5812FA7F}"/>
            </a:ext>
          </a:extLst>
        </xdr:cNvPr>
        <xdr:cNvGrpSpPr/>
      </xdr:nvGrpSpPr>
      <xdr:grpSpPr>
        <a:xfrm>
          <a:off x="11924597" y="154632"/>
          <a:ext cx="420055" cy="395223"/>
          <a:chOff x="11937133" y="129787"/>
          <a:chExt cx="416880" cy="386672"/>
        </a:xfrm>
      </xdr:grpSpPr>
      <xdr:sp macro="" textlink="">
        <xdr:nvSpPr>
          <xdr:cNvPr id="11" name="Retângulo: Cantos Arredondados 10">
            <a:extLst>
              <a:ext uri="{FF2B5EF4-FFF2-40B4-BE49-F238E27FC236}">
                <a16:creationId xmlns:a16="http://schemas.microsoft.com/office/drawing/2014/main" id="{7F33D08D-4B2C-DE65-FA12-5A6A5A1A83C0}"/>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E1FA2EBA-42F6-68C3-DCA2-4B763839FE43}"/>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589127</xdr:colOff>
      <xdr:row>0</xdr:row>
      <xdr:rowOff>154632</xdr:rowOff>
    </xdr:from>
    <xdr:to>
      <xdr:col>8</xdr:col>
      <xdr:colOff>992905</xdr:colOff>
      <xdr:row>1</xdr:row>
      <xdr:rowOff>235530</xdr:rowOff>
    </xdr:to>
    <xdr:grpSp>
      <xdr:nvGrpSpPr>
        <xdr:cNvPr id="13" name="Agrupar 12">
          <a:hlinkClick xmlns:r="http://schemas.openxmlformats.org/officeDocument/2006/relationships" r:id="rId2"/>
          <a:extLst>
            <a:ext uri="{FF2B5EF4-FFF2-40B4-BE49-F238E27FC236}">
              <a16:creationId xmlns:a16="http://schemas.microsoft.com/office/drawing/2014/main" id="{4EC2B887-2E6A-4063-A373-A1E609E3E000}"/>
            </a:ext>
          </a:extLst>
        </xdr:cNvPr>
        <xdr:cNvGrpSpPr/>
      </xdr:nvGrpSpPr>
      <xdr:grpSpPr>
        <a:xfrm>
          <a:off x="11428577" y="154632"/>
          <a:ext cx="403778" cy="395223"/>
          <a:chOff x="11434763" y="129787"/>
          <a:chExt cx="413303" cy="386672"/>
        </a:xfrm>
      </xdr:grpSpPr>
      <xdr:sp macro="" textlink="">
        <xdr:nvSpPr>
          <xdr:cNvPr id="14" name="Retângulo: Cantos Arredondados 13">
            <a:extLst>
              <a:ext uri="{FF2B5EF4-FFF2-40B4-BE49-F238E27FC236}">
                <a16:creationId xmlns:a16="http://schemas.microsoft.com/office/drawing/2014/main" id="{D71B0257-03B8-FE33-5EE6-7E77BD852916}"/>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CC507331-B19E-1F91-917D-ADCD10C9EED0}"/>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6" name="Retângulo: Cantos Arredondados 15">
          <a:hlinkClick xmlns:r="http://schemas.openxmlformats.org/officeDocument/2006/relationships" r:id="rId3"/>
          <a:extLst>
            <a:ext uri="{FF2B5EF4-FFF2-40B4-BE49-F238E27FC236}">
              <a16:creationId xmlns:a16="http://schemas.microsoft.com/office/drawing/2014/main" id="{BC926F3D-E224-4242-B9F0-498A79F61649}"/>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4"/>
          <a:extLst>
            <a:ext uri="{FF2B5EF4-FFF2-40B4-BE49-F238E27FC236}">
              <a16:creationId xmlns:a16="http://schemas.microsoft.com/office/drawing/2014/main" id="{85C1BD19-7056-4A80-956A-079E2CCDEDDC}"/>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5"/>
          <a:extLst>
            <a:ext uri="{FF2B5EF4-FFF2-40B4-BE49-F238E27FC236}">
              <a16:creationId xmlns:a16="http://schemas.microsoft.com/office/drawing/2014/main" id="{9ED64BDA-7E74-4890-B98D-6C7120138D7A}"/>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6"/>
          <a:extLst>
            <a:ext uri="{FF2B5EF4-FFF2-40B4-BE49-F238E27FC236}">
              <a16:creationId xmlns:a16="http://schemas.microsoft.com/office/drawing/2014/main" id="{A76F4ED1-24F5-47EF-BE75-8BA6D83AB449}"/>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7"/>
          <a:extLst>
            <a:ext uri="{FF2B5EF4-FFF2-40B4-BE49-F238E27FC236}">
              <a16:creationId xmlns:a16="http://schemas.microsoft.com/office/drawing/2014/main" id="{FBCC499A-E0B0-4420-94AB-88F914244637}"/>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8"/>
          <a:extLst>
            <a:ext uri="{FF2B5EF4-FFF2-40B4-BE49-F238E27FC236}">
              <a16:creationId xmlns:a16="http://schemas.microsoft.com/office/drawing/2014/main" id="{5D41AAD1-009B-4388-9E05-C351D2029540}"/>
            </a:ext>
          </a:extLst>
        </xdr:cNvPr>
        <xdr:cNvSpPr/>
      </xdr:nvSpPr>
      <xdr:spPr>
        <a:xfrm>
          <a:off x="168275" y="3106578"/>
          <a:ext cx="2079764" cy="399563"/>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HUMAN CAPITAL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287994</xdr:rowOff>
    </xdr:from>
    <xdr:to>
      <xdr:col>1</xdr:col>
      <xdr:colOff>139</xdr:colOff>
      <xdr:row>18</xdr:row>
      <xdr:rowOff>364119</xdr:rowOff>
    </xdr:to>
    <xdr:sp macro="" textlink="Índice!B114">
      <xdr:nvSpPr>
        <xdr:cNvPr id="23" name="Retângulo: Cantos Arredondados 22">
          <a:hlinkClick xmlns:r="http://schemas.openxmlformats.org/officeDocument/2006/relationships" r:id="rId9"/>
          <a:extLst>
            <a:ext uri="{FF2B5EF4-FFF2-40B4-BE49-F238E27FC236}">
              <a16:creationId xmlns:a16="http://schemas.microsoft.com/office/drawing/2014/main" id="{FFA21131-968A-4B7A-871C-D21F7C0DB662}"/>
            </a:ext>
          </a:extLst>
        </xdr:cNvPr>
        <xdr:cNvSpPr/>
      </xdr:nvSpPr>
      <xdr:spPr>
        <a:xfrm>
          <a:off x="168275" y="5755344"/>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SOCIAL AND RELATIONSHIP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28849</xdr:rowOff>
    </xdr:from>
    <xdr:to>
      <xdr:col>1</xdr:col>
      <xdr:colOff>139</xdr:colOff>
      <xdr:row>19</xdr:row>
      <xdr:rowOff>429384</xdr:rowOff>
    </xdr:to>
    <xdr:sp macro="" textlink="Índice!B132">
      <xdr:nvSpPr>
        <xdr:cNvPr id="24" name="Retângulo: Cantos Arredondados 23">
          <a:hlinkClick xmlns:r="http://schemas.openxmlformats.org/officeDocument/2006/relationships" r:id="rId10"/>
          <a:extLst>
            <a:ext uri="{FF2B5EF4-FFF2-40B4-BE49-F238E27FC236}">
              <a16:creationId xmlns:a16="http://schemas.microsoft.com/office/drawing/2014/main" id="{96A71CD2-D116-42D9-9F3D-6414559CD839}"/>
            </a:ext>
          </a:extLst>
        </xdr:cNvPr>
        <xdr:cNvSpPr/>
      </xdr:nvSpPr>
      <xdr:spPr>
        <a:xfrm>
          <a:off x="168275" y="624867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85709</xdr:rowOff>
    </xdr:from>
    <xdr:to>
      <xdr:col>1</xdr:col>
      <xdr:colOff>139</xdr:colOff>
      <xdr:row>21</xdr:row>
      <xdr:rowOff>160580</xdr:rowOff>
    </xdr:to>
    <xdr:sp macro="" textlink="Índice!B139">
      <xdr:nvSpPr>
        <xdr:cNvPr id="25" name="Retângulo: Cantos Arredondados 24">
          <a:hlinkClick xmlns:r="http://schemas.openxmlformats.org/officeDocument/2006/relationships" r:id="rId11"/>
          <a:extLst>
            <a:ext uri="{FF2B5EF4-FFF2-40B4-BE49-F238E27FC236}">
              <a16:creationId xmlns:a16="http://schemas.microsoft.com/office/drawing/2014/main" id="{7CB3090D-6E0F-4EDF-B4D4-D213BE60A022}"/>
            </a:ext>
          </a:extLst>
        </xdr:cNvPr>
        <xdr:cNvSpPr/>
      </xdr:nvSpPr>
      <xdr:spPr>
        <a:xfrm>
          <a:off x="168275" y="674368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265985</xdr:rowOff>
    </xdr:from>
    <xdr:to>
      <xdr:col>1</xdr:col>
      <xdr:colOff>139</xdr:colOff>
      <xdr:row>23</xdr:row>
      <xdr:rowOff>28762</xdr:rowOff>
    </xdr:to>
    <xdr:sp macro="" textlink="Índice!B141">
      <xdr:nvSpPr>
        <xdr:cNvPr id="26" name="Retângulo: Cantos Arredondados 25">
          <a:hlinkClick xmlns:r="http://schemas.openxmlformats.org/officeDocument/2006/relationships" r:id="rId12"/>
          <a:extLst>
            <a:ext uri="{FF2B5EF4-FFF2-40B4-BE49-F238E27FC236}">
              <a16:creationId xmlns:a16="http://schemas.microsoft.com/office/drawing/2014/main" id="{7CCB2E86-1D15-4A4D-A501-E6244ED27084}"/>
            </a:ext>
          </a:extLst>
        </xdr:cNvPr>
        <xdr:cNvSpPr/>
      </xdr:nvSpPr>
      <xdr:spPr>
        <a:xfrm>
          <a:off x="168275" y="723828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216207</xdr:rowOff>
    </xdr:from>
    <xdr:to>
      <xdr:col>0</xdr:col>
      <xdr:colOff>2244550</xdr:colOff>
      <xdr:row>13</xdr:row>
      <xdr:rowOff>291079</xdr:rowOff>
    </xdr:to>
    <xdr:sp macro="" textlink="Índice!C88">
      <xdr:nvSpPr>
        <xdr:cNvPr id="27" name="Retângulo: Cantos Arredondados 26">
          <a:hlinkClick xmlns:r="http://schemas.openxmlformats.org/officeDocument/2006/relationships" r:id="rId8"/>
          <a:extLst>
            <a:ext uri="{FF2B5EF4-FFF2-40B4-BE49-F238E27FC236}">
              <a16:creationId xmlns:a16="http://schemas.microsoft.com/office/drawing/2014/main" id="{A1B2F587-742C-4E5F-9E22-50153670B92E}"/>
            </a:ext>
          </a:extLst>
        </xdr:cNvPr>
        <xdr:cNvSpPr/>
      </xdr:nvSpPr>
      <xdr:spPr>
        <a:xfrm>
          <a:off x="339725" y="3988107"/>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0" i="0" u="none" strike="noStrike">
              <a:solidFill>
                <a:schemeClr val="bg1"/>
              </a:solidFill>
              <a:latin typeface="Calibri regular"/>
            </a:rPr>
            <a:pPr algn="l"/>
            <a:t>Diversity and inclusion</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14</xdr:row>
      <xdr:rowOff>22725</xdr:rowOff>
    </xdr:from>
    <xdr:to>
      <xdr:col>0</xdr:col>
      <xdr:colOff>2244550</xdr:colOff>
      <xdr:row>15</xdr:row>
      <xdr:rowOff>98011</xdr:rowOff>
    </xdr:to>
    <xdr:sp macro="" textlink="Índice!C90">
      <xdr:nvSpPr>
        <xdr:cNvPr id="28" name="Retângulo: Cantos Arredondados 27">
          <a:hlinkClick xmlns:r="http://schemas.openxmlformats.org/officeDocument/2006/relationships" r:id="rId2"/>
          <a:extLst>
            <a:ext uri="{FF2B5EF4-FFF2-40B4-BE49-F238E27FC236}">
              <a16:creationId xmlns:a16="http://schemas.microsoft.com/office/drawing/2014/main" id="{4236EC1D-E2C6-49DE-8EA5-0C4893489171}"/>
            </a:ext>
          </a:extLst>
        </xdr:cNvPr>
        <xdr:cNvSpPr/>
      </xdr:nvSpPr>
      <xdr:spPr>
        <a:xfrm>
          <a:off x="339725" y="4423275"/>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0" i="0" u="none" strike="noStrike">
              <a:solidFill>
                <a:schemeClr val="bg1"/>
              </a:solidFill>
              <a:effectLst/>
              <a:latin typeface="Calibri regular"/>
              <a:ea typeface="+mn-ea"/>
              <a:cs typeface="+mn-cs"/>
            </a:rPr>
            <a:pPr algn="l"/>
            <a:t>Health, safety and well-being</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11</xdr:row>
      <xdr:rowOff>94951</xdr:rowOff>
    </xdr:from>
    <xdr:to>
      <xdr:col>0</xdr:col>
      <xdr:colOff>2244550</xdr:colOff>
      <xdr:row>12</xdr:row>
      <xdr:rowOff>169822</xdr:rowOff>
    </xdr:to>
    <xdr:sp macro="" textlink="Índice!C85">
      <xdr:nvSpPr>
        <xdr:cNvPr id="29" name="Retângulo: Cantos Arredondados 28">
          <a:hlinkClick xmlns:r="http://schemas.openxmlformats.org/officeDocument/2006/relationships" r:id="rId13"/>
          <a:extLst>
            <a:ext uri="{FF2B5EF4-FFF2-40B4-BE49-F238E27FC236}">
              <a16:creationId xmlns:a16="http://schemas.microsoft.com/office/drawing/2014/main" id="{A9EAA7DA-D73B-4887-A9FC-0D0AB91C5FBA}"/>
            </a:ext>
          </a:extLst>
        </xdr:cNvPr>
        <xdr:cNvSpPr/>
      </xdr:nvSpPr>
      <xdr:spPr>
        <a:xfrm>
          <a:off x="339725" y="3552526"/>
          <a:ext cx="1904825" cy="389196"/>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0" i="0" u="none" strike="noStrike">
              <a:solidFill>
                <a:schemeClr val="bg1"/>
              </a:solidFill>
              <a:effectLst/>
              <a:latin typeface="Calibri regular"/>
              <a:ea typeface="+mn-ea"/>
              <a:cs typeface="+mn-cs"/>
            </a:rPr>
            <a:pPr algn="l"/>
            <a:t>Attraction, development and retention</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144396</xdr:rowOff>
    </xdr:from>
    <xdr:to>
      <xdr:col>0</xdr:col>
      <xdr:colOff>2244550</xdr:colOff>
      <xdr:row>16</xdr:row>
      <xdr:rowOff>95857</xdr:rowOff>
    </xdr:to>
    <xdr:sp macro="" textlink="Índice!C107">
      <xdr:nvSpPr>
        <xdr:cNvPr id="30" name="Retângulo: Cantos Arredondados 29">
          <a:hlinkClick xmlns:r="http://schemas.openxmlformats.org/officeDocument/2006/relationships" r:id="rId14"/>
          <a:extLst>
            <a:ext uri="{FF2B5EF4-FFF2-40B4-BE49-F238E27FC236}">
              <a16:creationId xmlns:a16="http://schemas.microsoft.com/office/drawing/2014/main" id="{A30C97CC-07E1-4AA8-A09F-493D20915A1B}"/>
            </a:ext>
          </a:extLst>
        </xdr:cNvPr>
        <xdr:cNvSpPr/>
      </xdr:nvSpPr>
      <xdr:spPr>
        <a:xfrm>
          <a:off x="339725" y="4859271"/>
          <a:ext cx="1904825" cy="389611"/>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1" i="0" u="sng" strike="noStrike">
              <a:solidFill>
                <a:schemeClr val="bg1"/>
              </a:solidFill>
              <a:effectLst/>
              <a:latin typeface="Calibri regular"/>
              <a:ea typeface="+mn-ea"/>
              <a:cs typeface="+mn-cs"/>
            </a:rPr>
            <a:pPr algn="l"/>
            <a:t>People management</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142240</xdr:rowOff>
    </xdr:from>
    <xdr:to>
      <xdr:col>0</xdr:col>
      <xdr:colOff>2244550</xdr:colOff>
      <xdr:row>17</xdr:row>
      <xdr:rowOff>217112</xdr:rowOff>
    </xdr:to>
    <xdr:sp macro="" textlink="Índice!C113">
      <xdr:nvSpPr>
        <xdr:cNvPr id="31" name="Retângulo: Cantos Arredondados 30">
          <a:hlinkClick xmlns:r="http://schemas.openxmlformats.org/officeDocument/2006/relationships" r:id="rId1"/>
          <a:extLst>
            <a:ext uri="{FF2B5EF4-FFF2-40B4-BE49-F238E27FC236}">
              <a16:creationId xmlns:a16="http://schemas.microsoft.com/office/drawing/2014/main" id="{9C71F373-BCB9-44E6-8F62-25AFBE5A56D5}"/>
            </a:ext>
          </a:extLst>
        </xdr:cNvPr>
        <xdr:cNvSpPr/>
      </xdr:nvSpPr>
      <xdr:spPr>
        <a:xfrm>
          <a:off x="339725" y="5295265"/>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0" i="0" u="none" strike="noStrike">
              <a:solidFill>
                <a:schemeClr val="bg1"/>
              </a:solidFill>
              <a:effectLst/>
              <a:latin typeface="Calibri regular"/>
              <a:ea typeface="+mn-ea"/>
              <a:cs typeface="+mn-cs"/>
            </a:rPr>
            <a:pPr algn="l"/>
            <a:t>Pay and benefits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2" name="Imagem 31">
          <a:extLst>
            <a:ext uri="{FF2B5EF4-FFF2-40B4-BE49-F238E27FC236}">
              <a16:creationId xmlns:a16="http://schemas.microsoft.com/office/drawing/2014/main" id="{8887B8FF-7BDC-4134-B4A5-E792937AF0F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3" name="Agrupar 32">
          <a:hlinkClick xmlns:r="http://schemas.openxmlformats.org/officeDocument/2006/relationships" r:id="rId16"/>
          <a:extLst>
            <a:ext uri="{FF2B5EF4-FFF2-40B4-BE49-F238E27FC236}">
              <a16:creationId xmlns:a16="http://schemas.microsoft.com/office/drawing/2014/main" id="{AF8681BD-B807-42AD-A71B-396EC0763551}"/>
            </a:ext>
          </a:extLst>
        </xdr:cNvPr>
        <xdr:cNvGrpSpPr/>
      </xdr:nvGrpSpPr>
      <xdr:grpSpPr>
        <a:xfrm>
          <a:off x="2914650" y="138112"/>
          <a:ext cx="1333500" cy="385200"/>
          <a:chOff x="2914760" y="138112"/>
          <a:chExt cx="1325814" cy="385200"/>
        </a:xfrm>
      </xdr:grpSpPr>
      <xdr:sp macro="" textlink="">
        <xdr:nvSpPr>
          <xdr:cNvPr id="34" name="Retângulo 33">
            <a:extLst>
              <a:ext uri="{FF2B5EF4-FFF2-40B4-BE49-F238E27FC236}">
                <a16:creationId xmlns:a16="http://schemas.microsoft.com/office/drawing/2014/main" id="{426D1318-B0AC-6A84-7D88-A88160FA45D0}"/>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5" name="Imagem 34">
            <a:extLst>
              <a:ext uri="{FF2B5EF4-FFF2-40B4-BE49-F238E27FC236}">
                <a16:creationId xmlns:a16="http://schemas.microsoft.com/office/drawing/2014/main" id="{5BF822DA-1B75-9249-C361-8A7F5D21787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6" name="Agrupar 35">
          <a:hlinkClick xmlns:r="http://schemas.openxmlformats.org/officeDocument/2006/relationships" r:id="rId18"/>
          <a:extLst>
            <a:ext uri="{FF2B5EF4-FFF2-40B4-BE49-F238E27FC236}">
              <a16:creationId xmlns:a16="http://schemas.microsoft.com/office/drawing/2014/main" id="{4D30FE69-8054-415C-B1C0-DF6320186C5B}"/>
            </a:ext>
          </a:extLst>
        </xdr:cNvPr>
        <xdr:cNvGrpSpPr/>
      </xdr:nvGrpSpPr>
      <xdr:grpSpPr>
        <a:xfrm>
          <a:off x="4330700" y="150018"/>
          <a:ext cx="1104900" cy="375675"/>
          <a:chOff x="4295775" y="140493"/>
          <a:chExt cx="1104900" cy="385200"/>
        </a:xfrm>
      </xdr:grpSpPr>
      <xdr:sp macro="" textlink="">
        <xdr:nvSpPr>
          <xdr:cNvPr id="37" name="Retângulo 36">
            <a:extLst>
              <a:ext uri="{FF2B5EF4-FFF2-40B4-BE49-F238E27FC236}">
                <a16:creationId xmlns:a16="http://schemas.microsoft.com/office/drawing/2014/main" id="{9604ABB9-ABAE-24F2-1C08-CD3421488607}"/>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38" name="Imagem 37">
            <a:extLst>
              <a:ext uri="{FF2B5EF4-FFF2-40B4-BE49-F238E27FC236}">
                <a16:creationId xmlns:a16="http://schemas.microsoft.com/office/drawing/2014/main" id="{C13D04FE-572A-6422-FC44-8ADC8658650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1"/>
          <a:extLst>
            <a:ext uri="{FF2B5EF4-FFF2-40B4-BE49-F238E27FC236}">
              <a16:creationId xmlns:a16="http://schemas.microsoft.com/office/drawing/2014/main" id="{3E66C8C6-66DB-482D-BD37-E64387AC590B}"/>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E07B7720-3746-B434-94EA-CF4B7D53F2F6}"/>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89143603-D5A5-CBBC-34E9-9A9C4B265537}"/>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2"/>
          <a:extLst>
            <a:ext uri="{FF2B5EF4-FFF2-40B4-BE49-F238E27FC236}">
              <a16:creationId xmlns:a16="http://schemas.microsoft.com/office/drawing/2014/main" id="{552D3322-5DCD-420F-A914-A44FD5CA5190}"/>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C2FFF4ED-CCD7-D4A8-D33A-A7A6BB926713}"/>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7669E424-A370-BAAC-0223-3D45DFBA546F}"/>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6" name="Retângulo: Cantos Arredondados 15">
          <a:hlinkClick xmlns:r="http://schemas.openxmlformats.org/officeDocument/2006/relationships" r:id="rId3"/>
          <a:extLst>
            <a:ext uri="{FF2B5EF4-FFF2-40B4-BE49-F238E27FC236}">
              <a16:creationId xmlns:a16="http://schemas.microsoft.com/office/drawing/2014/main" id="{0907EDAA-9250-4EE6-A28D-2A900E628386}"/>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4"/>
          <a:extLst>
            <a:ext uri="{FF2B5EF4-FFF2-40B4-BE49-F238E27FC236}">
              <a16:creationId xmlns:a16="http://schemas.microsoft.com/office/drawing/2014/main" id="{B8CC8EDF-25F9-4303-98C7-3C024F453763}"/>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5"/>
          <a:extLst>
            <a:ext uri="{FF2B5EF4-FFF2-40B4-BE49-F238E27FC236}">
              <a16:creationId xmlns:a16="http://schemas.microsoft.com/office/drawing/2014/main" id="{C1ED33AA-549F-4D1B-820D-8D8A60693A8C}"/>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6"/>
          <a:extLst>
            <a:ext uri="{FF2B5EF4-FFF2-40B4-BE49-F238E27FC236}">
              <a16:creationId xmlns:a16="http://schemas.microsoft.com/office/drawing/2014/main" id="{AAE5C4B3-CEE5-42A4-AE79-93442341FCF3}"/>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7"/>
          <a:extLst>
            <a:ext uri="{FF2B5EF4-FFF2-40B4-BE49-F238E27FC236}">
              <a16:creationId xmlns:a16="http://schemas.microsoft.com/office/drawing/2014/main" id="{AEDAF2D6-16D4-4083-AD44-66326145AEDB}"/>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10</xdr:row>
      <xdr:rowOff>362891</xdr:rowOff>
    </xdr:to>
    <xdr:sp macro="" textlink="Índice!B88">
      <xdr:nvSpPr>
        <xdr:cNvPr id="22" name="Retângulo: Cantos Arredondados 21">
          <a:hlinkClick xmlns:r="http://schemas.openxmlformats.org/officeDocument/2006/relationships" r:id="rId8"/>
          <a:extLst>
            <a:ext uri="{FF2B5EF4-FFF2-40B4-BE49-F238E27FC236}">
              <a16:creationId xmlns:a16="http://schemas.microsoft.com/office/drawing/2014/main" id="{CE70663E-947B-40BD-9F39-764D7881EA1C}"/>
            </a:ext>
          </a:extLst>
        </xdr:cNvPr>
        <xdr:cNvSpPr/>
      </xdr:nvSpPr>
      <xdr:spPr>
        <a:xfrm>
          <a:off x="168275" y="3106578"/>
          <a:ext cx="2079764" cy="399563"/>
        </a:xfrm>
        <a:prstGeom prst="roundRect">
          <a:avLst/>
        </a:prstGeom>
        <a:solidFill>
          <a:srgbClr val="02585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1" i="0" u="none" strike="noStrike">
              <a:solidFill>
                <a:schemeClr val="bg1"/>
              </a:solidFill>
              <a:effectLst/>
              <a:latin typeface="Calibri regular"/>
              <a:ea typeface="+mn-ea"/>
              <a:cs typeface="+mn-cs"/>
            </a:rPr>
            <a:pPr algn="l"/>
            <a:t>HUMAN CAPITAL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307044</xdr:rowOff>
    </xdr:from>
    <xdr:to>
      <xdr:col>1</xdr:col>
      <xdr:colOff>139</xdr:colOff>
      <xdr:row>19</xdr:row>
      <xdr:rowOff>68844</xdr:rowOff>
    </xdr:to>
    <xdr:sp macro="" textlink="Índice!B114">
      <xdr:nvSpPr>
        <xdr:cNvPr id="23" name="Retângulo: Cantos Arredondados 22">
          <a:hlinkClick xmlns:r="http://schemas.openxmlformats.org/officeDocument/2006/relationships" r:id="rId1"/>
          <a:extLst>
            <a:ext uri="{FF2B5EF4-FFF2-40B4-BE49-F238E27FC236}">
              <a16:creationId xmlns:a16="http://schemas.microsoft.com/office/drawing/2014/main" id="{A50B0ED6-9271-46BC-8B94-44A097FFD91A}"/>
            </a:ext>
          </a:extLst>
        </xdr:cNvPr>
        <xdr:cNvSpPr/>
      </xdr:nvSpPr>
      <xdr:spPr>
        <a:xfrm>
          <a:off x="168275" y="5755344"/>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SOCIAL AND RELATIONSHIP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171724</xdr:rowOff>
    </xdr:from>
    <xdr:to>
      <xdr:col>1</xdr:col>
      <xdr:colOff>139</xdr:colOff>
      <xdr:row>20</xdr:row>
      <xdr:rowOff>257934</xdr:rowOff>
    </xdr:to>
    <xdr:sp macro="" textlink="Índice!B132">
      <xdr:nvSpPr>
        <xdr:cNvPr id="24" name="Retângulo: Cantos Arredondados 23">
          <a:hlinkClick xmlns:r="http://schemas.openxmlformats.org/officeDocument/2006/relationships" r:id="rId9"/>
          <a:extLst>
            <a:ext uri="{FF2B5EF4-FFF2-40B4-BE49-F238E27FC236}">
              <a16:creationId xmlns:a16="http://schemas.microsoft.com/office/drawing/2014/main" id="{8DF17BE2-65B0-4E36-903A-FD7DD9B3E56D}"/>
            </a:ext>
          </a:extLst>
        </xdr:cNvPr>
        <xdr:cNvSpPr/>
      </xdr:nvSpPr>
      <xdr:spPr>
        <a:xfrm>
          <a:off x="168275" y="624867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21</xdr:row>
      <xdr:rowOff>38084</xdr:rowOff>
    </xdr:from>
    <xdr:to>
      <xdr:col>1</xdr:col>
      <xdr:colOff>139</xdr:colOff>
      <xdr:row>22</xdr:row>
      <xdr:rowOff>112955</xdr:rowOff>
    </xdr:to>
    <xdr:sp macro="" textlink="Índice!B139">
      <xdr:nvSpPr>
        <xdr:cNvPr id="25" name="Retângulo: Cantos Arredondados 24">
          <a:hlinkClick xmlns:r="http://schemas.openxmlformats.org/officeDocument/2006/relationships" r:id="rId10"/>
          <a:extLst>
            <a:ext uri="{FF2B5EF4-FFF2-40B4-BE49-F238E27FC236}">
              <a16:creationId xmlns:a16="http://schemas.microsoft.com/office/drawing/2014/main" id="{BCF3CF7A-BA8D-4EDD-972D-C142EEA51ECB}"/>
            </a:ext>
          </a:extLst>
        </xdr:cNvPr>
        <xdr:cNvSpPr/>
      </xdr:nvSpPr>
      <xdr:spPr>
        <a:xfrm>
          <a:off x="168275" y="674368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22</xdr:row>
      <xdr:rowOff>218360</xdr:rowOff>
    </xdr:from>
    <xdr:to>
      <xdr:col>1</xdr:col>
      <xdr:colOff>139</xdr:colOff>
      <xdr:row>23</xdr:row>
      <xdr:rowOff>295462</xdr:rowOff>
    </xdr:to>
    <xdr:sp macro="" textlink="Índice!B141">
      <xdr:nvSpPr>
        <xdr:cNvPr id="26" name="Retângulo: Cantos Arredondados 25">
          <a:hlinkClick xmlns:r="http://schemas.openxmlformats.org/officeDocument/2006/relationships" r:id="rId11"/>
          <a:extLst>
            <a:ext uri="{FF2B5EF4-FFF2-40B4-BE49-F238E27FC236}">
              <a16:creationId xmlns:a16="http://schemas.microsoft.com/office/drawing/2014/main" id="{786D3DB0-E128-41E9-95AD-2E15C4976487}"/>
            </a:ext>
          </a:extLst>
        </xdr:cNvPr>
        <xdr:cNvSpPr/>
      </xdr:nvSpPr>
      <xdr:spPr>
        <a:xfrm>
          <a:off x="168275" y="723828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12</xdr:row>
      <xdr:rowOff>111432</xdr:rowOff>
    </xdr:from>
    <xdr:to>
      <xdr:col>0</xdr:col>
      <xdr:colOff>2244550</xdr:colOff>
      <xdr:row>13</xdr:row>
      <xdr:rowOff>186304</xdr:rowOff>
    </xdr:to>
    <xdr:sp macro="" textlink="Índice!C88">
      <xdr:nvSpPr>
        <xdr:cNvPr id="27" name="Retângulo: Cantos Arredondados 26">
          <a:hlinkClick xmlns:r="http://schemas.openxmlformats.org/officeDocument/2006/relationships" r:id="rId8"/>
          <a:extLst>
            <a:ext uri="{FF2B5EF4-FFF2-40B4-BE49-F238E27FC236}">
              <a16:creationId xmlns:a16="http://schemas.microsoft.com/office/drawing/2014/main" id="{868754FB-B0E3-4921-BB2B-AA6E93919D19}"/>
            </a:ext>
          </a:extLst>
        </xdr:cNvPr>
        <xdr:cNvSpPr/>
      </xdr:nvSpPr>
      <xdr:spPr>
        <a:xfrm>
          <a:off x="339725" y="3988107"/>
          <a:ext cx="1904825" cy="389197"/>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9BBA6E06-E36A-4936-9963-9A418718EAF2}" type="TxLink">
            <a:rPr lang="en-US" sz="1000" b="0" i="0" u="none" strike="noStrike">
              <a:solidFill>
                <a:schemeClr val="bg1"/>
              </a:solidFill>
              <a:latin typeface="Calibri regular"/>
            </a:rPr>
            <a:pPr algn="l"/>
            <a:t>Diversity and inclusion</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13</xdr:row>
      <xdr:rowOff>232275</xdr:rowOff>
    </xdr:from>
    <xdr:to>
      <xdr:col>0</xdr:col>
      <xdr:colOff>2244550</xdr:colOff>
      <xdr:row>14</xdr:row>
      <xdr:rowOff>307561</xdr:rowOff>
    </xdr:to>
    <xdr:sp macro="" textlink="Índice!C90">
      <xdr:nvSpPr>
        <xdr:cNvPr id="28" name="Retângulo: Cantos Arredondados 27">
          <a:hlinkClick xmlns:r="http://schemas.openxmlformats.org/officeDocument/2006/relationships" r:id="rId12"/>
          <a:extLst>
            <a:ext uri="{FF2B5EF4-FFF2-40B4-BE49-F238E27FC236}">
              <a16:creationId xmlns:a16="http://schemas.microsoft.com/office/drawing/2014/main" id="{16931DF6-55F9-49C5-89B7-742457555C28}"/>
            </a:ext>
          </a:extLst>
        </xdr:cNvPr>
        <xdr:cNvSpPr/>
      </xdr:nvSpPr>
      <xdr:spPr>
        <a:xfrm>
          <a:off x="339725" y="4423275"/>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4BF7571-80B8-4BF8-8611-7F4B8E18086A}" type="TxLink">
            <a:rPr lang="en-US" sz="1000" b="0" i="0" u="none" strike="noStrike">
              <a:solidFill>
                <a:schemeClr val="bg1"/>
              </a:solidFill>
              <a:effectLst/>
              <a:latin typeface="Calibri regular"/>
              <a:ea typeface="+mn-ea"/>
              <a:cs typeface="+mn-cs"/>
            </a:rPr>
            <a:pPr algn="l"/>
            <a:t>Health, safety and well-being</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10</xdr:row>
      <xdr:rowOff>409276</xdr:rowOff>
    </xdr:from>
    <xdr:to>
      <xdr:col>0</xdr:col>
      <xdr:colOff>2244550</xdr:colOff>
      <xdr:row>12</xdr:row>
      <xdr:rowOff>65047</xdr:rowOff>
    </xdr:to>
    <xdr:sp macro="" textlink="Índice!C85">
      <xdr:nvSpPr>
        <xdr:cNvPr id="29" name="Retângulo: Cantos Arredondados 28">
          <a:hlinkClick xmlns:r="http://schemas.openxmlformats.org/officeDocument/2006/relationships" r:id="rId13"/>
          <a:extLst>
            <a:ext uri="{FF2B5EF4-FFF2-40B4-BE49-F238E27FC236}">
              <a16:creationId xmlns:a16="http://schemas.microsoft.com/office/drawing/2014/main" id="{D64FCE73-3B0F-4111-93C2-E4F5DF8423DA}"/>
            </a:ext>
          </a:extLst>
        </xdr:cNvPr>
        <xdr:cNvSpPr/>
      </xdr:nvSpPr>
      <xdr:spPr>
        <a:xfrm>
          <a:off x="339725" y="3552526"/>
          <a:ext cx="1904825" cy="389196"/>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C360CB2C-6447-4C98-818F-84C9D7295A44}" type="TxLink">
            <a:rPr lang="en-US" sz="1000" b="0" i="0" u="none" strike="noStrike">
              <a:solidFill>
                <a:schemeClr val="bg1"/>
              </a:solidFill>
              <a:effectLst/>
              <a:latin typeface="Calibri regular"/>
              <a:ea typeface="+mn-ea"/>
              <a:cs typeface="+mn-cs"/>
            </a:rPr>
            <a:pPr algn="l"/>
            <a:t>Attraction, development and retention</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39621</xdr:rowOff>
    </xdr:from>
    <xdr:to>
      <xdr:col>0</xdr:col>
      <xdr:colOff>2244550</xdr:colOff>
      <xdr:row>16</xdr:row>
      <xdr:rowOff>114907</xdr:rowOff>
    </xdr:to>
    <xdr:sp macro="" textlink="Índice!C107">
      <xdr:nvSpPr>
        <xdr:cNvPr id="30" name="Retângulo: Cantos Arredondados 29">
          <a:hlinkClick xmlns:r="http://schemas.openxmlformats.org/officeDocument/2006/relationships" r:id="rId2"/>
          <a:extLst>
            <a:ext uri="{FF2B5EF4-FFF2-40B4-BE49-F238E27FC236}">
              <a16:creationId xmlns:a16="http://schemas.microsoft.com/office/drawing/2014/main" id="{638BA222-AC4A-4E5E-A2C2-64D8BA7DA901}"/>
            </a:ext>
          </a:extLst>
        </xdr:cNvPr>
        <xdr:cNvSpPr/>
      </xdr:nvSpPr>
      <xdr:spPr>
        <a:xfrm>
          <a:off x="339725" y="4859271"/>
          <a:ext cx="1904825" cy="389611"/>
        </a:xfrm>
        <a:prstGeom prst="roundRect">
          <a:avLst/>
        </a:prstGeom>
        <a:solidFill>
          <a:srgbClr val="02585C"/>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DEAAADF-709C-4F32-945D-2AE0B02A1C50}" type="TxLink">
            <a:rPr lang="en-US" sz="1000" b="0" i="0" u="none" strike="noStrike">
              <a:solidFill>
                <a:schemeClr val="bg1"/>
              </a:solidFill>
              <a:effectLst/>
              <a:latin typeface="Calibri regular"/>
              <a:ea typeface="+mn-ea"/>
              <a:cs typeface="+mn-cs"/>
            </a:rPr>
            <a:pPr algn="l"/>
            <a:t>People management</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161290</xdr:rowOff>
    </xdr:from>
    <xdr:to>
      <xdr:col>0</xdr:col>
      <xdr:colOff>2244550</xdr:colOff>
      <xdr:row>17</xdr:row>
      <xdr:rowOff>236162</xdr:rowOff>
    </xdr:to>
    <xdr:sp macro="" textlink="Índice!C113">
      <xdr:nvSpPr>
        <xdr:cNvPr id="31" name="Retângulo: Cantos Arredondados 30">
          <a:hlinkClick xmlns:r="http://schemas.openxmlformats.org/officeDocument/2006/relationships" r:id="rId14"/>
          <a:extLst>
            <a:ext uri="{FF2B5EF4-FFF2-40B4-BE49-F238E27FC236}">
              <a16:creationId xmlns:a16="http://schemas.microsoft.com/office/drawing/2014/main" id="{646A93E6-7062-43AF-AAF8-A0C19DED2AC2}"/>
            </a:ext>
          </a:extLst>
        </xdr:cNvPr>
        <xdr:cNvSpPr/>
      </xdr:nvSpPr>
      <xdr:spPr>
        <a:xfrm>
          <a:off x="339725" y="5295265"/>
          <a:ext cx="1904825" cy="389197"/>
        </a:xfrm>
        <a:prstGeom prst="roundRect">
          <a:avLst/>
        </a:prstGeom>
        <a:solidFill>
          <a:srgbClr val="02585C"/>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78BF0F3F-F57E-4D3F-802B-015EA38AFEE3}" type="TxLink">
            <a:rPr lang="en-US" sz="1000" b="1" i="0" u="sng" strike="noStrike">
              <a:solidFill>
                <a:schemeClr val="bg1"/>
              </a:solidFill>
              <a:effectLst/>
              <a:latin typeface="Calibri regular"/>
              <a:ea typeface="+mn-ea"/>
              <a:cs typeface="+mn-cs"/>
            </a:rPr>
            <a:pPr algn="l"/>
            <a:t>Pay and benefits</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2" name="Imagem 31">
          <a:extLst>
            <a:ext uri="{FF2B5EF4-FFF2-40B4-BE49-F238E27FC236}">
              <a16:creationId xmlns:a16="http://schemas.microsoft.com/office/drawing/2014/main" id="{EF85AF4D-19C6-48A6-9E34-C52873A778C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3" name="Agrupar 32">
          <a:hlinkClick xmlns:r="http://schemas.openxmlformats.org/officeDocument/2006/relationships" r:id="rId16"/>
          <a:extLst>
            <a:ext uri="{FF2B5EF4-FFF2-40B4-BE49-F238E27FC236}">
              <a16:creationId xmlns:a16="http://schemas.microsoft.com/office/drawing/2014/main" id="{DE099B06-52A0-483F-8262-8EF29DE8790B}"/>
            </a:ext>
          </a:extLst>
        </xdr:cNvPr>
        <xdr:cNvGrpSpPr/>
      </xdr:nvGrpSpPr>
      <xdr:grpSpPr>
        <a:xfrm>
          <a:off x="2914650" y="138112"/>
          <a:ext cx="1333500" cy="385200"/>
          <a:chOff x="2914760" y="138112"/>
          <a:chExt cx="1325814" cy="385200"/>
        </a:xfrm>
      </xdr:grpSpPr>
      <xdr:sp macro="" textlink="">
        <xdr:nvSpPr>
          <xdr:cNvPr id="34" name="Retângulo 33">
            <a:extLst>
              <a:ext uri="{FF2B5EF4-FFF2-40B4-BE49-F238E27FC236}">
                <a16:creationId xmlns:a16="http://schemas.microsoft.com/office/drawing/2014/main" id="{305AF24F-2C8A-8F48-FE5D-DC1920D27B58}"/>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5" name="Imagem 34">
            <a:extLst>
              <a:ext uri="{FF2B5EF4-FFF2-40B4-BE49-F238E27FC236}">
                <a16:creationId xmlns:a16="http://schemas.microsoft.com/office/drawing/2014/main" id="{232F0A8E-6C63-4013-8524-7E220576CC1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6" name="Agrupar 35">
          <a:hlinkClick xmlns:r="http://schemas.openxmlformats.org/officeDocument/2006/relationships" r:id="rId18"/>
          <a:extLst>
            <a:ext uri="{FF2B5EF4-FFF2-40B4-BE49-F238E27FC236}">
              <a16:creationId xmlns:a16="http://schemas.microsoft.com/office/drawing/2014/main" id="{C6C31107-E869-49EB-A9E6-702A84D873FC}"/>
            </a:ext>
          </a:extLst>
        </xdr:cNvPr>
        <xdr:cNvGrpSpPr/>
      </xdr:nvGrpSpPr>
      <xdr:grpSpPr>
        <a:xfrm>
          <a:off x="4330700" y="150018"/>
          <a:ext cx="1104900" cy="375675"/>
          <a:chOff x="4295775" y="140493"/>
          <a:chExt cx="1104900" cy="385200"/>
        </a:xfrm>
      </xdr:grpSpPr>
      <xdr:sp macro="" textlink="">
        <xdr:nvSpPr>
          <xdr:cNvPr id="37" name="Retângulo 36">
            <a:extLst>
              <a:ext uri="{FF2B5EF4-FFF2-40B4-BE49-F238E27FC236}">
                <a16:creationId xmlns:a16="http://schemas.microsoft.com/office/drawing/2014/main" id="{5DD3B375-1C14-887A-7B3F-9555217BBB38}"/>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38" name="Imagem 37">
            <a:extLst>
              <a:ext uri="{FF2B5EF4-FFF2-40B4-BE49-F238E27FC236}">
                <a16:creationId xmlns:a16="http://schemas.microsoft.com/office/drawing/2014/main" id="{1AF577B7-E134-BC56-A565-F86ECC49C17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1"/>
          <a:extLst>
            <a:ext uri="{FF2B5EF4-FFF2-40B4-BE49-F238E27FC236}">
              <a16:creationId xmlns:a16="http://schemas.microsoft.com/office/drawing/2014/main" id="{ED6DDBB5-CC46-4D52-9DD4-27EED4F29796}"/>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FC5A3CAE-0AD2-1A4C-BDEF-6F475FE0DBCB}"/>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6465BD50-340D-D95E-CBF1-97D7B215FE64}"/>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2"/>
          <a:extLst>
            <a:ext uri="{FF2B5EF4-FFF2-40B4-BE49-F238E27FC236}">
              <a16:creationId xmlns:a16="http://schemas.microsoft.com/office/drawing/2014/main" id="{BB7D482C-E036-4EBB-8ADF-54DFC719ECFD}"/>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EB032476-2967-A835-D87C-84D0101AA51D}"/>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AAD539AA-F9B2-9F50-4744-0EAC2DBF08B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3"/>
          <a:extLst>
            <a:ext uri="{FF2B5EF4-FFF2-40B4-BE49-F238E27FC236}">
              <a16:creationId xmlns:a16="http://schemas.microsoft.com/office/drawing/2014/main" id="{1ADF5926-BAD7-45A8-91EF-A7674DF15500}"/>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4"/>
          <a:extLst>
            <a:ext uri="{FF2B5EF4-FFF2-40B4-BE49-F238E27FC236}">
              <a16:creationId xmlns:a16="http://schemas.microsoft.com/office/drawing/2014/main" id="{70054CC0-2727-49EC-A6CF-106ABF391F0F}"/>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5"/>
          <a:extLst>
            <a:ext uri="{FF2B5EF4-FFF2-40B4-BE49-F238E27FC236}">
              <a16:creationId xmlns:a16="http://schemas.microsoft.com/office/drawing/2014/main" id="{252AB90E-26D6-41D2-B4C1-A1F94E161357}"/>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6"/>
          <a:extLst>
            <a:ext uri="{FF2B5EF4-FFF2-40B4-BE49-F238E27FC236}">
              <a16:creationId xmlns:a16="http://schemas.microsoft.com/office/drawing/2014/main" id="{016F30C0-EC2A-4209-BF10-9470C90023AA}"/>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7"/>
          <a:extLst>
            <a:ext uri="{FF2B5EF4-FFF2-40B4-BE49-F238E27FC236}">
              <a16:creationId xmlns:a16="http://schemas.microsoft.com/office/drawing/2014/main" id="{96DA262E-B2DA-4383-9753-89EAD3976435}"/>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8"/>
          <a:extLst>
            <a:ext uri="{FF2B5EF4-FFF2-40B4-BE49-F238E27FC236}">
              <a16:creationId xmlns:a16="http://schemas.microsoft.com/office/drawing/2014/main" id="{6688ABD2-94EE-4454-A941-0EAC2981DC1E}"/>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HUMAN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9"/>
          <a:extLst>
            <a:ext uri="{FF2B5EF4-FFF2-40B4-BE49-F238E27FC236}">
              <a16:creationId xmlns:a16="http://schemas.microsoft.com/office/drawing/2014/main" id="{3E8D7FAB-FFD5-4866-941D-4DE0999BD2BB}"/>
            </a:ext>
          </a:extLst>
        </xdr:cNvPr>
        <xdr:cNvSpPr/>
      </xdr:nvSpPr>
      <xdr:spPr>
        <a:xfrm>
          <a:off x="168275" y="3574119"/>
          <a:ext cx="2079764" cy="390450"/>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1" i="0" u="none" strike="noStrike">
              <a:solidFill>
                <a:schemeClr val="bg1"/>
              </a:solidFill>
              <a:effectLst/>
              <a:latin typeface="Calibri regular"/>
              <a:ea typeface="+mn-ea"/>
              <a:cs typeface="+mn-cs"/>
            </a:rPr>
            <a:pPr algn="l"/>
            <a:t>SOCIAL AND RELATIONSHIP CAPITAL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228874</xdr:rowOff>
    </xdr:from>
    <xdr:to>
      <xdr:col>1</xdr:col>
      <xdr:colOff>139</xdr:colOff>
      <xdr:row>19</xdr:row>
      <xdr:rowOff>759</xdr:rowOff>
    </xdr:to>
    <xdr:sp macro="" textlink="Índice!B132">
      <xdr:nvSpPr>
        <xdr:cNvPr id="24" name="Retângulo: Cantos Arredondados 23">
          <a:hlinkClick xmlns:r="http://schemas.openxmlformats.org/officeDocument/2006/relationships" r:id="rId10"/>
          <a:extLst>
            <a:ext uri="{FF2B5EF4-FFF2-40B4-BE49-F238E27FC236}">
              <a16:creationId xmlns:a16="http://schemas.microsoft.com/office/drawing/2014/main" id="{A3EF36EE-6AE8-43E0-83F8-F5F1BF7AA8D5}"/>
            </a:ext>
          </a:extLst>
        </xdr:cNvPr>
        <xdr:cNvSpPr/>
      </xdr:nvSpPr>
      <xdr:spPr>
        <a:xfrm>
          <a:off x="168275" y="5572399"/>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95234</xdr:rowOff>
    </xdr:from>
    <xdr:to>
      <xdr:col>1</xdr:col>
      <xdr:colOff>139</xdr:colOff>
      <xdr:row>20</xdr:row>
      <xdr:rowOff>170105</xdr:rowOff>
    </xdr:to>
    <xdr:sp macro="" textlink="Índice!B139">
      <xdr:nvSpPr>
        <xdr:cNvPr id="25" name="Retângulo: Cantos Arredondados 24">
          <a:hlinkClick xmlns:r="http://schemas.openxmlformats.org/officeDocument/2006/relationships" r:id="rId11"/>
          <a:extLst>
            <a:ext uri="{FF2B5EF4-FFF2-40B4-BE49-F238E27FC236}">
              <a16:creationId xmlns:a16="http://schemas.microsoft.com/office/drawing/2014/main" id="{11D7750B-DA40-43A5-9B10-F1C972CD5224}"/>
            </a:ext>
          </a:extLst>
        </xdr:cNvPr>
        <xdr:cNvSpPr/>
      </xdr:nvSpPr>
      <xdr:spPr>
        <a:xfrm>
          <a:off x="168275" y="6067409"/>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275510</xdr:rowOff>
    </xdr:from>
    <xdr:to>
      <xdr:col>1</xdr:col>
      <xdr:colOff>139</xdr:colOff>
      <xdr:row>22</xdr:row>
      <xdr:rowOff>38287</xdr:rowOff>
    </xdr:to>
    <xdr:sp macro="" textlink="Índice!B141">
      <xdr:nvSpPr>
        <xdr:cNvPr id="26" name="Retângulo: Cantos Arredondados 25">
          <a:hlinkClick xmlns:r="http://schemas.openxmlformats.org/officeDocument/2006/relationships" r:id="rId12"/>
          <a:extLst>
            <a:ext uri="{FF2B5EF4-FFF2-40B4-BE49-F238E27FC236}">
              <a16:creationId xmlns:a16="http://schemas.microsoft.com/office/drawing/2014/main" id="{4AAF8222-1CA2-4063-A5DA-799CBDA45306}"/>
            </a:ext>
          </a:extLst>
        </xdr:cNvPr>
        <xdr:cNvSpPr/>
      </xdr:nvSpPr>
      <xdr:spPr>
        <a:xfrm>
          <a:off x="168275" y="6562010"/>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244782</xdr:rowOff>
    </xdr:from>
    <xdr:to>
      <xdr:col>0</xdr:col>
      <xdr:colOff>2244550</xdr:colOff>
      <xdr:row>16</xdr:row>
      <xdr:rowOff>5329</xdr:rowOff>
    </xdr:to>
    <xdr:sp macro="" textlink="Índice!C123">
      <xdr:nvSpPr>
        <xdr:cNvPr id="27" name="Retângulo: Cantos Arredondados 26">
          <a:hlinkClick xmlns:r="http://schemas.openxmlformats.org/officeDocument/2006/relationships" r:id="rId1"/>
          <a:extLst>
            <a:ext uri="{FF2B5EF4-FFF2-40B4-BE49-F238E27FC236}">
              <a16:creationId xmlns:a16="http://schemas.microsoft.com/office/drawing/2014/main" id="{14559218-312E-4C3E-83D3-BC96AD8249BA}"/>
            </a:ext>
          </a:extLst>
        </xdr:cNvPr>
        <xdr:cNvSpPr/>
      </xdr:nvSpPr>
      <xdr:spPr>
        <a:xfrm>
          <a:off x="339725" y="4645332"/>
          <a:ext cx="1904825"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6A1493A-0682-4596-8D41-704A0A8F3B99}" type="TxLink">
            <a:rPr lang="en-US" sz="1000" b="0" i="0" u="none" strike="noStrike">
              <a:solidFill>
                <a:schemeClr val="bg1"/>
              </a:solidFill>
              <a:latin typeface="Calibri regular"/>
            </a:rPr>
            <a:pPr algn="l"/>
            <a:t>Supply chain management</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12</xdr:row>
      <xdr:rowOff>275925</xdr:rowOff>
    </xdr:from>
    <xdr:to>
      <xdr:col>0</xdr:col>
      <xdr:colOff>2244550</xdr:colOff>
      <xdr:row>14</xdr:row>
      <xdr:rowOff>180974</xdr:rowOff>
    </xdr:to>
    <xdr:sp macro="" textlink="Índice!C114">
      <xdr:nvSpPr>
        <xdr:cNvPr id="29" name="Retângulo: Cantos Arredondados 28">
          <a:hlinkClick xmlns:r="http://schemas.openxmlformats.org/officeDocument/2006/relationships" r:id="rId9"/>
          <a:extLst>
            <a:ext uri="{FF2B5EF4-FFF2-40B4-BE49-F238E27FC236}">
              <a16:creationId xmlns:a16="http://schemas.microsoft.com/office/drawing/2014/main" id="{EBD9D4D5-F15F-4D79-BCC8-40A28005F445}"/>
            </a:ext>
          </a:extLst>
        </xdr:cNvPr>
        <xdr:cNvSpPr/>
      </xdr:nvSpPr>
      <xdr:spPr>
        <a:xfrm>
          <a:off x="339725" y="4047825"/>
          <a:ext cx="1904825" cy="533699"/>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560E281-A519-4DDF-97C1-5D12782BE77B}" type="TxLink">
            <a:rPr lang="en-US" sz="1000" b="1" i="0" u="sng" strike="noStrike">
              <a:solidFill>
                <a:schemeClr val="bg1"/>
              </a:solidFill>
              <a:effectLst/>
              <a:latin typeface="Calibri regular"/>
              <a:ea typeface="+mn-ea"/>
              <a:cs typeface="+mn-cs"/>
            </a:rPr>
            <a:pPr algn="l"/>
            <a:t>Socio-economic impact and community development</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75565</xdr:rowOff>
    </xdr:from>
    <xdr:to>
      <xdr:col>0</xdr:col>
      <xdr:colOff>2244550</xdr:colOff>
      <xdr:row>17</xdr:row>
      <xdr:rowOff>150437</xdr:rowOff>
    </xdr:to>
    <xdr:sp macro="" textlink="Índice!C129">
      <xdr:nvSpPr>
        <xdr:cNvPr id="31" name="Retângulo: Cantos Arredondados 30">
          <a:hlinkClick xmlns:r="http://schemas.openxmlformats.org/officeDocument/2006/relationships" r:id="rId13"/>
          <a:extLst>
            <a:ext uri="{FF2B5EF4-FFF2-40B4-BE49-F238E27FC236}">
              <a16:creationId xmlns:a16="http://schemas.microsoft.com/office/drawing/2014/main" id="{5D6DA4C8-5B4D-4B36-A50E-C1AA153F7615}"/>
            </a:ext>
          </a:extLst>
        </xdr:cNvPr>
        <xdr:cNvSpPr/>
      </xdr:nvSpPr>
      <xdr:spPr>
        <a:xfrm>
          <a:off x="339725" y="5104765"/>
          <a:ext cx="1904825"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D58A9FD-1C96-486C-A721-5409A3F9DDFE}" type="TxLink">
            <a:rPr lang="en-US" sz="1000" b="0" i="0" u="none" strike="noStrike">
              <a:solidFill>
                <a:schemeClr val="bg1"/>
              </a:solidFill>
              <a:effectLst/>
              <a:latin typeface="Calibri regular"/>
              <a:ea typeface="+mn-ea"/>
              <a:cs typeface="+mn-cs"/>
            </a:rPr>
            <a:pPr algn="l"/>
            <a:t>Emergency response management</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2" name="Imagem 31">
          <a:extLst>
            <a:ext uri="{FF2B5EF4-FFF2-40B4-BE49-F238E27FC236}">
              <a16:creationId xmlns:a16="http://schemas.microsoft.com/office/drawing/2014/main" id="{1417DA7E-A735-469E-BE5D-A2D7D13899C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3" name="Agrupar 32">
          <a:hlinkClick xmlns:r="http://schemas.openxmlformats.org/officeDocument/2006/relationships" r:id="rId15"/>
          <a:extLst>
            <a:ext uri="{FF2B5EF4-FFF2-40B4-BE49-F238E27FC236}">
              <a16:creationId xmlns:a16="http://schemas.microsoft.com/office/drawing/2014/main" id="{8DD7FE94-E32C-432F-BED4-6B7DEE1C726B}"/>
            </a:ext>
          </a:extLst>
        </xdr:cNvPr>
        <xdr:cNvGrpSpPr/>
      </xdr:nvGrpSpPr>
      <xdr:grpSpPr>
        <a:xfrm>
          <a:off x="2914650" y="138112"/>
          <a:ext cx="1333500" cy="385200"/>
          <a:chOff x="2914760" y="138112"/>
          <a:chExt cx="1325814" cy="385200"/>
        </a:xfrm>
      </xdr:grpSpPr>
      <xdr:sp macro="" textlink="">
        <xdr:nvSpPr>
          <xdr:cNvPr id="34" name="Retângulo 33">
            <a:extLst>
              <a:ext uri="{FF2B5EF4-FFF2-40B4-BE49-F238E27FC236}">
                <a16:creationId xmlns:a16="http://schemas.microsoft.com/office/drawing/2014/main" id="{48DB63C1-C0EA-49E9-CFDB-1D23F2F2849B}"/>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5" name="Imagem 34">
            <a:extLst>
              <a:ext uri="{FF2B5EF4-FFF2-40B4-BE49-F238E27FC236}">
                <a16:creationId xmlns:a16="http://schemas.microsoft.com/office/drawing/2014/main" id="{47E48DB8-670C-A1B4-9294-094CD5A425D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6" name="Agrupar 35">
          <a:hlinkClick xmlns:r="http://schemas.openxmlformats.org/officeDocument/2006/relationships" r:id="rId17"/>
          <a:extLst>
            <a:ext uri="{FF2B5EF4-FFF2-40B4-BE49-F238E27FC236}">
              <a16:creationId xmlns:a16="http://schemas.microsoft.com/office/drawing/2014/main" id="{7E0E7582-FC71-49D0-AF1A-1F76A8FD4099}"/>
            </a:ext>
          </a:extLst>
        </xdr:cNvPr>
        <xdr:cNvGrpSpPr/>
      </xdr:nvGrpSpPr>
      <xdr:grpSpPr>
        <a:xfrm>
          <a:off x="4330700" y="150018"/>
          <a:ext cx="1104900" cy="375675"/>
          <a:chOff x="4295775" y="140493"/>
          <a:chExt cx="1104900" cy="385200"/>
        </a:xfrm>
      </xdr:grpSpPr>
      <xdr:sp macro="" textlink="">
        <xdr:nvSpPr>
          <xdr:cNvPr id="37" name="Retângulo 36">
            <a:extLst>
              <a:ext uri="{FF2B5EF4-FFF2-40B4-BE49-F238E27FC236}">
                <a16:creationId xmlns:a16="http://schemas.microsoft.com/office/drawing/2014/main" id="{6039BFBE-CD52-1F64-8A33-572B2487ECEE}"/>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38" name="Imagem 37">
            <a:extLst>
              <a:ext uri="{FF2B5EF4-FFF2-40B4-BE49-F238E27FC236}">
                <a16:creationId xmlns:a16="http://schemas.microsoft.com/office/drawing/2014/main" id="{269F7DFD-D551-4D2B-52E3-52B91D99708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1"/>
          <a:extLst>
            <a:ext uri="{FF2B5EF4-FFF2-40B4-BE49-F238E27FC236}">
              <a16:creationId xmlns:a16="http://schemas.microsoft.com/office/drawing/2014/main" id="{800C5471-BFB8-4BF6-9637-7021D32AFAB0}"/>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6E2ED04F-2EA3-CDB9-9843-403695908016}"/>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BBA18F51-39C8-29B8-EDA1-7F53B45A41C4}"/>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2"/>
          <a:extLst>
            <a:ext uri="{FF2B5EF4-FFF2-40B4-BE49-F238E27FC236}">
              <a16:creationId xmlns:a16="http://schemas.microsoft.com/office/drawing/2014/main" id="{31E3E8B1-0F53-4308-8F1C-567A460A91D2}"/>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84B933F2-EC5F-30BF-BF45-A3E136B9FFB7}"/>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DA2AD086-0CBD-8C46-F2DB-8C5C72D0F2AE}"/>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3"/>
          <a:extLst>
            <a:ext uri="{FF2B5EF4-FFF2-40B4-BE49-F238E27FC236}">
              <a16:creationId xmlns:a16="http://schemas.microsoft.com/office/drawing/2014/main" id="{2723266A-9955-4AF7-AE30-D5B861120B7F}"/>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4"/>
          <a:extLst>
            <a:ext uri="{FF2B5EF4-FFF2-40B4-BE49-F238E27FC236}">
              <a16:creationId xmlns:a16="http://schemas.microsoft.com/office/drawing/2014/main" id="{02913880-A878-4FBF-ADE7-9CE2AAEE5C39}"/>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5"/>
          <a:extLst>
            <a:ext uri="{FF2B5EF4-FFF2-40B4-BE49-F238E27FC236}">
              <a16:creationId xmlns:a16="http://schemas.microsoft.com/office/drawing/2014/main" id="{1C67EF2A-D681-4388-BA87-324C45D4001B}"/>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6"/>
          <a:extLst>
            <a:ext uri="{FF2B5EF4-FFF2-40B4-BE49-F238E27FC236}">
              <a16:creationId xmlns:a16="http://schemas.microsoft.com/office/drawing/2014/main" id="{D37645E4-DA08-43DC-A670-4D59DA3C1A6D}"/>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7"/>
          <a:extLst>
            <a:ext uri="{FF2B5EF4-FFF2-40B4-BE49-F238E27FC236}">
              <a16:creationId xmlns:a16="http://schemas.microsoft.com/office/drawing/2014/main" id="{3D58B85B-AB10-4140-907D-2B413627EE76}"/>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8"/>
          <a:extLst>
            <a:ext uri="{FF2B5EF4-FFF2-40B4-BE49-F238E27FC236}">
              <a16:creationId xmlns:a16="http://schemas.microsoft.com/office/drawing/2014/main" id="{A077C5F1-893D-483B-8521-1CB3239F1141}"/>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HUMAN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2"/>
          <a:extLst>
            <a:ext uri="{FF2B5EF4-FFF2-40B4-BE49-F238E27FC236}">
              <a16:creationId xmlns:a16="http://schemas.microsoft.com/office/drawing/2014/main" id="{0A33B0F3-84D5-4C4C-8E00-238367DE0ECD}"/>
            </a:ext>
          </a:extLst>
        </xdr:cNvPr>
        <xdr:cNvSpPr/>
      </xdr:nvSpPr>
      <xdr:spPr>
        <a:xfrm>
          <a:off x="168275" y="3574119"/>
          <a:ext cx="2079764" cy="390450"/>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1" i="0" u="none" strike="noStrike">
              <a:solidFill>
                <a:schemeClr val="bg1"/>
              </a:solidFill>
              <a:effectLst/>
              <a:latin typeface="Calibri regular"/>
              <a:ea typeface="+mn-ea"/>
              <a:cs typeface="+mn-cs"/>
            </a:rPr>
            <a:pPr algn="l"/>
            <a:t>SOCIAL AND RELATIONSHIP CAPITAL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228874</xdr:rowOff>
    </xdr:from>
    <xdr:to>
      <xdr:col>1</xdr:col>
      <xdr:colOff>139</xdr:colOff>
      <xdr:row>19</xdr:row>
      <xdr:rowOff>759</xdr:rowOff>
    </xdr:to>
    <xdr:sp macro="" textlink="Índice!B132">
      <xdr:nvSpPr>
        <xdr:cNvPr id="24" name="Retângulo: Cantos Arredondados 23">
          <a:hlinkClick xmlns:r="http://schemas.openxmlformats.org/officeDocument/2006/relationships" r:id="rId9"/>
          <a:extLst>
            <a:ext uri="{FF2B5EF4-FFF2-40B4-BE49-F238E27FC236}">
              <a16:creationId xmlns:a16="http://schemas.microsoft.com/office/drawing/2014/main" id="{28AE47C5-AF38-4B34-8C50-6D8934176F1C}"/>
            </a:ext>
          </a:extLst>
        </xdr:cNvPr>
        <xdr:cNvSpPr/>
      </xdr:nvSpPr>
      <xdr:spPr>
        <a:xfrm>
          <a:off x="168275" y="5572399"/>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95234</xdr:rowOff>
    </xdr:from>
    <xdr:to>
      <xdr:col>1</xdr:col>
      <xdr:colOff>139</xdr:colOff>
      <xdr:row>20</xdr:row>
      <xdr:rowOff>170105</xdr:rowOff>
    </xdr:to>
    <xdr:sp macro="" textlink="Índice!B139">
      <xdr:nvSpPr>
        <xdr:cNvPr id="25" name="Retângulo: Cantos Arredondados 24">
          <a:hlinkClick xmlns:r="http://schemas.openxmlformats.org/officeDocument/2006/relationships" r:id="rId10"/>
          <a:extLst>
            <a:ext uri="{FF2B5EF4-FFF2-40B4-BE49-F238E27FC236}">
              <a16:creationId xmlns:a16="http://schemas.microsoft.com/office/drawing/2014/main" id="{E4D84C71-47B5-4A48-A231-C55931656387}"/>
            </a:ext>
          </a:extLst>
        </xdr:cNvPr>
        <xdr:cNvSpPr/>
      </xdr:nvSpPr>
      <xdr:spPr>
        <a:xfrm>
          <a:off x="168275" y="6067409"/>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275510</xdr:rowOff>
    </xdr:from>
    <xdr:to>
      <xdr:col>1</xdr:col>
      <xdr:colOff>139</xdr:colOff>
      <xdr:row>22</xdr:row>
      <xdr:rowOff>38287</xdr:rowOff>
    </xdr:to>
    <xdr:sp macro="" textlink="Índice!B141">
      <xdr:nvSpPr>
        <xdr:cNvPr id="26" name="Retângulo: Cantos Arredondados 25">
          <a:hlinkClick xmlns:r="http://schemas.openxmlformats.org/officeDocument/2006/relationships" r:id="rId11"/>
          <a:extLst>
            <a:ext uri="{FF2B5EF4-FFF2-40B4-BE49-F238E27FC236}">
              <a16:creationId xmlns:a16="http://schemas.microsoft.com/office/drawing/2014/main" id="{CB034CF6-70EB-4355-B5F6-43F41B097C67}"/>
            </a:ext>
          </a:extLst>
        </xdr:cNvPr>
        <xdr:cNvSpPr/>
      </xdr:nvSpPr>
      <xdr:spPr>
        <a:xfrm>
          <a:off x="168275" y="6562010"/>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244782</xdr:rowOff>
    </xdr:from>
    <xdr:to>
      <xdr:col>0</xdr:col>
      <xdr:colOff>2244550</xdr:colOff>
      <xdr:row>16</xdr:row>
      <xdr:rowOff>5329</xdr:rowOff>
    </xdr:to>
    <xdr:sp macro="" textlink="Índice!C123">
      <xdr:nvSpPr>
        <xdr:cNvPr id="27" name="Retângulo: Cantos Arredondados 26">
          <a:hlinkClick xmlns:r="http://schemas.openxmlformats.org/officeDocument/2006/relationships" r:id="rId12"/>
          <a:extLst>
            <a:ext uri="{FF2B5EF4-FFF2-40B4-BE49-F238E27FC236}">
              <a16:creationId xmlns:a16="http://schemas.microsoft.com/office/drawing/2014/main" id="{B106EE10-6410-4757-B573-A54167C98E08}"/>
            </a:ext>
          </a:extLst>
        </xdr:cNvPr>
        <xdr:cNvSpPr/>
      </xdr:nvSpPr>
      <xdr:spPr>
        <a:xfrm>
          <a:off x="339725" y="4645332"/>
          <a:ext cx="1904825" cy="389197"/>
        </a:xfrm>
        <a:prstGeom prst="roundRect">
          <a:avLst/>
        </a:prstGeom>
        <a:solidFill>
          <a:srgbClr val="E4562E"/>
        </a:solidFill>
        <a:ln>
          <a:noFill/>
        </a:ln>
        <a:effectLst>
          <a:outerShdw blurRad="76200" dir="13500000" sy="23000" kx="1200000" algn="br" rotWithShape="0">
            <a:prstClr val="black">
              <a:alpha val="72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6A1493A-0682-4596-8D41-704A0A8F3B99}" type="TxLink">
            <a:rPr lang="en-US" sz="1000" b="1" i="0" u="sng" strike="noStrike">
              <a:solidFill>
                <a:schemeClr val="bg1"/>
              </a:solidFill>
              <a:latin typeface="Calibri regular"/>
            </a:rPr>
            <a:pPr algn="l"/>
            <a:t>Supply chain management</a:t>
          </a:fld>
          <a:endParaRPr lang="en-US" sz="1100" b="1" i="0" u="sng" strike="noStrike">
            <a:solidFill>
              <a:schemeClr val="bg1"/>
            </a:solidFill>
            <a:latin typeface="Calibri regular"/>
          </a:endParaRPr>
        </a:p>
      </xdr:txBody>
    </xdr:sp>
    <xdr:clientData/>
  </xdr:twoCellAnchor>
  <xdr:twoCellAnchor editAs="absolute">
    <xdr:from>
      <xdr:col>0</xdr:col>
      <xdr:colOff>339725</xdr:colOff>
      <xdr:row>12</xdr:row>
      <xdr:rowOff>275925</xdr:rowOff>
    </xdr:from>
    <xdr:to>
      <xdr:col>0</xdr:col>
      <xdr:colOff>2244550</xdr:colOff>
      <xdr:row>14</xdr:row>
      <xdr:rowOff>180974</xdr:rowOff>
    </xdr:to>
    <xdr:sp macro="" textlink="Índice!C114">
      <xdr:nvSpPr>
        <xdr:cNvPr id="28" name="Retângulo: Cantos Arredondados 27">
          <a:hlinkClick xmlns:r="http://schemas.openxmlformats.org/officeDocument/2006/relationships" r:id="rId2"/>
          <a:extLst>
            <a:ext uri="{FF2B5EF4-FFF2-40B4-BE49-F238E27FC236}">
              <a16:creationId xmlns:a16="http://schemas.microsoft.com/office/drawing/2014/main" id="{5D7EE1A3-12ED-4A26-9535-537DD0790B38}"/>
            </a:ext>
          </a:extLst>
        </xdr:cNvPr>
        <xdr:cNvSpPr/>
      </xdr:nvSpPr>
      <xdr:spPr>
        <a:xfrm>
          <a:off x="339725" y="4047825"/>
          <a:ext cx="1904825" cy="533699"/>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560E281-A519-4DDF-97C1-5D12782BE77B}" type="TxLink">
            <a:rPr lang="en-US" sz="1000" b="0" i="0" u="none" strike="noStrike">
              <a:solidFill>
                <a:schemeClr val="bg1"/>
              </a:solidFill>
              <a:effectLst/>
              <a:latin typeface="Calibri regular"/>
              <a:ea typeface="+mn-ea"/>
              <a:cs typeface="+mn-cs"/>
            </a:rPr>
            <a:pPr algn="l"/>
            <a:t>Socio-economic impact and community development</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75565</xdr:rowOff>
    </xdr:from>
    <xdr:to>
      <xdr:col>0</xdr:col>
      <xdr:colOff>2244550</xdr:colOff>
      <xdr:row>17</xdr:row>
      <xdr:rowOff>150437</xdr:rowOff>
    </xdr:to>
    <xdr:sp macro="" textlink="Índice!C129">
      <xdr:nvSpPr>
        <xdr:cNvPr id="29" name="Retângulo: Cantos Arredondados 28">
          <a:hlinkClick xmlns:r="http://schemas.openxmlformats.org/officeDocument/2006/relationships" r:id="rId1"/>
          <a:extLst>
            <a:ext uri="{FF2B5EF4-FFF2-40B4-BE49-F238E27FC236}">
              <a16:creationId xmlns:a16="http://schemas.microsoft.com/office/drawing/2014/main" id="{8A1A58BD-AC8F-4451-964E-31953FBF8FD5}"/>
            </a:ext>
          </a:extLst>
        </xdr:cNvPr>
        <xdr:cNvSpPr/>
      </xdr:nvSpPr>
      <xdr:spPr>
        <a:xfrm>
          <a:off x="339725" y="5104765"/>
          <a:ext cx="1904825"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D58A9FD-1C96-486C-A721-5409A3F9DDFE}" type="TxLink">
            <a:rPr lang="en-US" sz="1000" b="0" i="0" u="none" strike="noStrike">
              <a:solidFill>
                <a:schemeClr val="bg1"/>
              </a:solidFill>
              <a:effectLst/>
              <a:latin typeface="Calibri regular"/>
              <a:ea typeface="+mn-ea"/>
              <a:cs typeface="+mn-cs"/>
            </a:rPr>
            <a:pPr algn="l"/>
            <a:t>Emergency response management</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0" name="Imagem 29">
          <a:extLst>
            <a:ext uri="{FF2B5EF4-FFF2-40B4-BE49-F238E27FC236}">
              <a16:creationId xmlns:a16="http://schemas.microsoft.com/office/drawing/2014/main" id="{106FE1BB-622D-4B28-94F5-179148F7921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1" name="Agrupar 30">
          <a:hlinkClick xmlns:r="http://schemas.openxmlformats.org/officeDocument/2006/relationships" r:id="rId14"/>
          <a:extLst>
            <a:ext uri="{FF2B5EF4-FFF2-40B4-BE49-F238E27FC236}">
              <a16:creationId xmlns:a16="http://schemas.microsoft.com/office/drawing/2014/main" id="{88D5E953-767A-4E70-9A92-5EF815969297}"/>
            </a:ext>
          </a:extLst>
        </xdr:cNvPr>
        <xdr:cNvGrpSpPr/>
      </xdr:nvGrpSpPr>
      <xdr:grpSpPr>
        <a:xfrm>
          <a:off x="2914650" y="138112"/>
          <a:ext cx="1333500" cy="385200"/>
          <a:chOff x="2914760" y="138112"/>
          <a:chExt cx="1325814" cy="385200"/>
        </a:xfrm>
      </xdr:grpSpPr>
      <xdr:sp macro="" textlink="">
        <xdr:nvSpPr>
          <xdr:cNvPr id="32" name="Retângulo 31">
            <a:extLst>
              <a:ext uri="{FF2B5EF4-FFF2-40B4-BE49-F238E27FC236}">
                <a16:creationId xmlns:a16="http://schemas.microsoft.com/office/drawing/2014/main" id="{4FF7E1D7-E12F-DB4A-75C2-19B7CEAA1EA2}"/>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3" name="Imagem 32">
            <a:extLst>
              <a:ext uri="{FF2B5EF4-FFF2-40B4-BE49-F238E27FC236}">
                <a16:creationId xmlns:a16="http://schemas.microsoft.com/office/drawing/2014/main" id="{A18282F3-F3ED-219F-56C4-2C5B46D59A0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4" name="Agrupar 33">
          <a:hlinkClick xmlns:r="http://schemas.openxmlformats.org/officeDocument/2006/relationships" r:id="rId16"/>
          <a:extLst>
            <a:ext uri="{FF2B5EF4-FFF2-40B4-BE49-F238E27FC236}">
              <a16:creationId xmlns:a16="http://schemas.microsoft.com/office/drawing/2014/main" id="{953D2A44-0BA2-4A92-A4B4-71CC58B901F2}"/>
            </a:ext>
          </a:extLst>
        </xdr:cNvPr>
        <xdr:cNvGrpSpPr/>
      </xdr:nvGrpSpPr>
      <xdr:grpSpPr>
        <a:xfrm>
          <a:off x="4330700" y="150018"/>
          <a:ext cx="1104900" cy="375675"/>
          <a:chOff x="4295775" y="140493"/>
          <a:chExt cx="1104900" cy="385200"/>
        </a:xfrm>
      </xdr:grpSpPr>
      <xdr:sp macro="" textlink="">
        <xdr:nvSpPr>
          <xdr:cNvPr id="35" name="Retângulo 34">
            <a:extLst>
              <a:ext uri="{FF2B5EF4-FFF2-40B4-BE49-F238E27FC236}">
                <a16:creationId xmlns:a16="http://schemas.microsoft.com/office/drawing/2014/main" id="{6BEECA7B-56B7-DFF6-998F-4231864FE3A4}"/>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36" name="Imagem 35">
            <a:extLst>
              <a:ext uri="{FF2B5EF4-FFF2-40B4-BE49-F238E27FC236}">
                <a16:creationId xmlns:a16="http://schemas.microsoft.com/office/drawing/2014/main" id="{96F873D4-C634-BD47-C925-24AFBC461F4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editAs="absolute">
    <xdr:from>
      <xdr:col>8</xdr:col>
      <xdr:colOff>1082769</xdr:colOff>
      <xdr:row>0</xdr:row>
      <xdr:rowOff>152254</xdr:rowOff>
    </xdr:from>
    <xdr:to>
      <xdr:col>9</xdr:col>
      <xdr:colOff>112174</xdr:colOff>
      <xdr:row>1</xdr:row>
      <xdr:rowOff>234342</xdr:rowOff>
    </xdr:to>
    <xdr:grpSp>
      <xdr:nvGrpSpPr>
        <xdr:cNvPr id="10" name="Agrupar 9">
          <a:hlinkClick xmlns:r="http://schemas.openxmlformats.org/officeDocument/2006/relationships" r:id="rId1"/>
          <a:extLst>
            <a:ext uri="{FF2B5EF4-FFF2-40B4-BE49-F238E27FC236}">
              <a16:creationId xmlns:a16="http://schemas.microsoft.com/office/drawing/2014/main" id="{689418F8-83D4-45B8-92A2-F51A50E8F123}"/>
            </a:ext>
          </a:extLst>
        </xdr:cNvPr>
        <xdr:cNvGrpSpPr/>
      </xdr:nvGrpSpPr>
      <xdr:grpSpPr>
        <a:xfrm>
          <a:off x="11922219" y="152254"/>
          <a:ext cx="420055" cy="396413"/>
          <a:chOff x="11937133" y="129787"/>
          <a:chExt cx="416880" cy="386672"/>
        </a:xfrm>
      </xdr:grpSpPr>
      <xdr:sp macro="" textlink="">
        <xdr:nvSpPr>
          <xdr:cNvPr id="11" name="Retângulo: Cantos Arredondados 10">
            <a:extLst>
              <a:ext uri="{FF2B5EF4-FFF2-40B4-BE49-F238E27FC236}">
                <a16:creationId xmlns:a16="http://schemas.microsoft.com/office/drawing/2014/main" id="{8489103D-7C25-D330-B5CE-46517BBFF7BF}"/>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2865AE9F-E5C4-4B1D-6E18-1B55262A4AB1}"/>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13" name="Agrupar 12">
          <a:hlinkClick xmlns:r="http://schemas.openxmlformats.org/officeDocument/2006/relationships" r:id="rId2"/>
          <a:extLst>
            <a:ext uri="{FF2B5EF4-FFF2-40B4-BE49-F238E27FC236}">
              <a16:creationId xmlns:a16="http://schemas.microsoft.com/office/drawing/2014/main" id="{3E51165D-0870-4E61-A10E-635A2B12DD60}"/>
            </a:ext>
          </a:extLst>
        </xdr:cNvPr>
        <xdr:cNvGrpSpPr/>
      </xdr:nvGrpSpPr>
      <xdr:grpSpPr>
        <a:xfrm>
          <a:off x="11426199" y="152254"/>
          <a:ext cx="403778" cy="396413"/>
          <a:chOff x="11434763" y="129787"/>
          <a:chExt cx="413303" cy="386672"/>
        </a:xfrm>
      </xdr:grpSpPr>
      <xdr:sp macro="" textlink="">
        <xdr:nvSpPr>
          <xdr:cNvPr id="14" name="Retângulo: Cantos Arredondados 13">
            <a:extLst>
              <a:ext uri="{FF2B5EF4-FFF2-40B4-BE49-F238E27FC236}">
                <a16:creationId xmlns:a16="http://schemas.microsoft.com/office/drawing/2014/main" id="{FA227DA8-BE85-DFB8-7CDD-7D6CBB663FC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13ABE0EC-0BAE-D61A-69D4-E795A3308DFD}"/>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3"/>
          <a:extLst>
            <a:ext uri="{FF2B5EF4-FFF2-40B4-BE49-F238E27FC236}">
              <a16:creationId xmlns:a16="http://schemas.microsoft.com/office/drawing/2014/main" id="{550383A5-49FC-42A6-A682-97F270CC169A}"/>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4"/>
          <a:extLst>
            <a:ext uri="{FF2B5EF4-FFF2-40B4-BE49-F238E27FC236}">
              <a16:creationId xmlns:a16="http://schemas.microsoft.com/office/drawing/2014/main" id="{3E97CBFD-F2C9-4A44-805C-D9B570224E9E}"/>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5"/>
          <a:extLst>
            <a:ext uri="{FF2B5EF4-FFF2-40B4-BE49-F238E27FC236}">
              <a16:creationId xmlns:a16="http://schemas.microsoft.com/office/drawing/2014/main" id="{DCD0F888-6221-401B-AAC0-437B129FF5DA}"/>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6"/>
          <a:extLst>
            <a:ext uri="{FF2B5EF4-FFF2-40B4-BE49-F238E27FC236}">
              <a16:creationId xmlns:a16="http://schemas.microsoft.com/office/drawing/2014/main" id="{80EBA06D-828F-4595-B47B-EB0CA9E55B46}"/>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7"/>
          <a:extLst>
            <a:ext uri="{FF2B5EF4-FFF2-40B4-BE49-F238E27FC236}">
              <a16:creationId xmlns:a16="http://schemas.microsoft.com/office/drawing/2014/main" id="{D40D8FDF-8E6F-45F3-ABF5-1BD06608559E}"/>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22" name="Retângulo: Cantos Arredondados 21">
          <a:hlinkClick xmlns:r="http://schemas.openxmlformats.org/officeDocument/2006/relationships" r:id="rId8"/>
          <a:extLst>
            <a:ext uri="{FF2B5EF4-FFF2-40B4-BE49-F238E27FC236}">
              <a16:creationId xmlns:a16="http://schemas.microsoft.com/office/drawing/2014/main" id="{860C3C15-98AA-40F8-AB78-FC3E78CC4A74}"/>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HUMAN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9"/>
          <a:extLst>
            <a:ext uri="{FF2B5EF4-FFF2-40B4-BE49-F238E27FC236}">
              <a16:creationId xmlns:a16="http://schemas.microsoft.com/office/drawing/2014/main" id="{827996AC-4215-4603-B2E5-93466DB6D5D9}"/>
            </a:ext>
          </a:extLst>
        </xdr:cNvPr>
        <xdr:cNvSpPr/>
      </xdr:nvSpPr>
      <xdr:spPr>
        <a:xfrm>
          <a:off x="168275" y="3574119"/>
          <a:ext cx="2079764" cy="390450"/>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1" i="0" u="none" strike="noStrike">
              <a:solidFill>
                <a:schemeClr val="bg1"/>
              </a:solidFill>
              <a:effectLst/>
              <a:latin typeface="Calibri regular"/>
              <a:ea typeface="+mn-ea"/>
              <a:cs typeface="+mn-cs"/>
            </a:rPr>
            <a:pPr algn="l"/>
            <a:t>SOCIAL AND RELATIONSHIP CAPITAL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16</xdr:row>
      <xdr:rowOff>295549</xdr:rowOff>
    </xdr:from>
    <xdr:to>
      <xdr:col>1</xdr:col>
      <xdr:colOff>139</xdr:colOff>
      <xdr:row>18</xdr:row>
      <xdr:rowOff>67434</xdr:rowOff>
    </xdr:to>
    <xdr:sp macro="" textlink="Índice!B132">
      <xdr:nvSpPr>
        <xdr:cNvPr id="24" name="Retângulo: Cantos Arredondados 23">
          <a:hlinkClick xmlns:r="http://schemas.openxmlformats.org/officeDocument/2006/relationships" r:id="rId1"/>
          <a:extLst>
            <a:ext uri="{FF2B5EF4-FFF2-40B4-BE49-F238E27FC236}">
              <a16:creationId xmlns:a16="http://schemas.microsoft.com/office/drawing/2014/main" id="{F7B66B90-B68F-484E-87F7-D2C59F77B5E1}"/>
            </a:ext>
          </a:extLst>
        </xdr:cNvPr>
        <xdr:cNvSpPr/>
      </xdr:nvSpPr>
      <xdr:spPr>
        <a:xfrm>
          <a:off x="168275" y="5572399"/>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161909</xdr:rowOff>
    </xdr:from>
    <xdr:to>
      <xdr:col>1</xdr:col>
      <xdr:colOff>139</xdr:colOff>
      <xdr:row>19</xdr:row>
      <xdr:rowOff>236780</xdr:rowOff>
    </xdr:to>
    <xdr:sp macro="" textlink="Índice!B139">
      <xdr:nvSpPr>
        <xdr:cNvPr id="25" name="Retângulo: Cantos Arredondados 24">
          <a:hlinkClick xmlns:r="http://schemas.openxmlformats.org/officeDocument/2006/relationships" r:id="rId10"/>
          <a:extLst>
            <a:ext uri="{FF2B5EF4-FFF2-40B4-BE49-F238E27FC236}">
              <a16:creationId xmlns:a16="http://schemas.microsoft.com/office/drawing/2014/main" id="{55AF2ED1-C5BB-43EF-845C-FE7FFC1C934E}"/>
            </a:ext>
          </a:extLst>
        </xdr:cNvPr>
        <xdr:cNvSpPr/>
      </xdr:nvSpPr>
      <xdr:spPr>
        <a:xfrm>
          <a:off x="168275" y="6067409"/>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20</xdr:row>
      <xdr:rowOff>27860</xdr:rowOff>
    </xdr:from>
    <xdr:to>
      <xdr:col>1</xdr:col>
      <xdr:colOff>139</xdr:colOff>
      <xdr:row>21</xdr:row>
      <xdr:rowOff>104962</xdr:rowOff>
    </xdr:to>
    <xdr:sp macro="" textlink="Índice!B141">
      <xdr:nvSpPr>
        <xdr:cNvPr id="26" name="Retângulo: Cantos Arredondados 25">
          <a:hlinkClick xmlns:r="http://schemas.openxmlformats.org/officeDocument/2006/relationships" r:id="rId11"/>
          <a:extLst>
            <a:ext uri="{FF2B5EF4-FFF2-40B4-BE49-F238E27FC236}">
              <a16:creationId xmlns:a16="http://schemas.microsoft.com/office/drawing/2014/main" id="{39152279-DDB5-44AC-9BD9-E6CA371A32B6}"/>
            </a:ext>
          </a:extLst>
        </xdr:cNvPr>
        <xdr:cNvSpPr/>
      </xdr:nvSpPr>
      <xdr:spPr>
        <a:xfrm>
          <a:off x="168275" y="6562010"/>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244782</xdr:rowOff>
    </xdr:from>
    <xdr:to>
      <xdr:col>0</xdr:col>
      <xdr:colOff>2244550</xdr:colOff>
      <xdr:row>15</xdr:row>
      <xdr:rowOff>195829</xdr:rowOff>
    </xdr:to>
    <xdr:sp macro="" textlink="Índice!C123">
      <xdr:nvSpPr>
        <xdr:cNvPr id="27" name="Retângulo: Cantos Arredondados 26">
          <a:hlinkClick xmlns:r="http://schemas.openxmlformats.org/officeDocument/2006/relationships" r:id="rId2"/>
          <a:extLst>
            <a:ext uri="{FF2B5EF4-FFF2-40B4-BE49-F238E27FC236}">
              <a16:creationId xmlns:a16="http://schemas.microsoft.com/office/drawing/2014/main" id="{20E248C5-90A7-44C0-8F75-14F02107926A}"/>
            </a:ext>
          </a:extLst>
        </xdr:cNvPr>
        <xdr:cNvSpPr/>
      </xdr:nvSpPr>
      <xdr:spPr>
        <a:xfrm>
          <a:off x="339725" y="4645332"/>
          <a:ext cx="1904825"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6A1493A-0682-4596-8D41-704A0A8F3B99}" type="TxLink">
            <a:rPr lang="en-US" sz="1000" b="0" i="0" u="none" strike="noStrike">
              <a:solidFill>
                <a:schemeClr val="bg1"/>
              </a:solidFill>
              <a:latin typeface="Calibri regular"/>
            </a:rPr>
            <a:pPr algn="l"/>
            <a:t>Supply chain management</a:t>
          </a:fld>
          <a:endParaRPr lang="en-US" sz="1100" b="0" i="0" u="none" strike="noStrike">
            <a:solidFill>
              <a:schemeClr val="bg1"/>
            </a:solidFill>
            <a:latin typeface="Calibri regular"/>
          </a:endParaRPr>
        </a:p>
      </xdr:txBody>
    </xdr:sp>
    <xdr:clientData/>
  </xdr:twoCellAnchor>
  <xdr:twoCellAnchor editAs="absolute">
    <xdr:from>
      <xdr:col>0</xdr:col>
      <xdr:colOff>339725</xdr:colOff>
      <xdr:row>12</xdr:row>
      <xdr:rowOff>275925</xdr:rowOff>
    </xdr:from>
    <xdr:to>
      <xdr:col>0</xdr:col>
      <xdr:colOff>2244550</xdr:colOff>
      <xdr:row>14</xdr:row>
      <xdr:rowOff>180974</xdr:rowOff>
    </xdr:to>
    <xdr:sp macro="" textlink="Índice!C114">
      <xdr:nvSpPr>
        <xdr:cNvPr id="28" name="Retângulo: Cantos Arredondados 27">
          <a:hlinkClick xmlns:r="http://schemas.openxmlformats.org/officeDocument/2006/relationships" r:id="rId9"/>
          <a:extLst>
            <a:ext uri="{FF2B5EF4-FFF2-40B4-BE49-F238E27FC236}">
              <a16:creationId xmlns:a16="http://schemas.microsoft.com/office/drawing/2014/main" id="{C578F9E4-4E64-4F5C-BA4F-406215AE2F13}"/>
            </a:ext>
          </a:extLst>
        </xdr:cNvPr>
        <xdr:cNvSpPr/>
      </xdr:nvSpPr>
      <xdr:spPr>
        <a:xfrm>
          <a:off x="339725" y="4047825"/>
          <a:ext cx="1904825" cy="533699"/>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560E281-A519-4DDF-97C1-5D12782BE77B}" type="TxLink">
            <a:rPr lang="en-US" sz="1000" b="0" i="0" u="none" strike="noStrike">
              <a:solidFill>
                <a:schemeClr val="bg1"/>
              </a:solidFill>
              <a:effectLst/>
              <a:latin typeface="Calibri regular"/>
              <a:ea typeface="+mn-ea"/>
              <a:cs typeface="+mn-cs"/>
            </a:rPr>
            <a:pPr algn="l"/>
            <a:t>Socio-economic impact and community development</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266065</xdr:rowOff>
    </xdr:from>
    <xdr:to>
      <xdr:col>0</xdr:col>
      <xdr:colOff>2244550</xdr:colOff>
      <xdr:row>16</xdr:row>
      <xdr:rowOff>217112</xdr:rowOff>
    </xdr:to>
    <xdr:sp macro="" textlink="Índice!C129">
      <xdr:nvSpPr>
        <xdr:cNvPr id="29" name="Retângulo: Cantos Arredondados 28">
          <a:hlinkClick xmlns:r="http://schemas.openxmlformats.org/officeDocument/2006/relationships" r:id="rId12"/>
          <a:extLst>
            <a:ext uri="{FF2B5EF4-FFF2-40B4-BE49-F238E27FC236}">
              <a16:creationId xmlns:a16="http://schemas.microsoft.com/office/drawing/2014/main" id="{106DF633-9EB5-4E80-82B7-205FF2BF453B}"/>
            </a:ext>
          </a:extLst>
        </xdr:cNvPr>
        <xdr:cNvSpPr/>
      </xdr:nvSpPr>
      <xdr:spPr>
        <a:xfrm>
          <a:off x="339725" y="5104765"/>
          <a:ext cx="1904825"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D58A9FD-1C96-486C-A721-5409A3F9DDFE}" type="TxLink">
            <a:rPr lang="en-US" sz="1000" b="1" i="0" u="sng" strike="noStrike">
              <a:solidFill>
                <a:schemeClr val="bg1"/>
              </a:solidFill>
              <a:effectLst/>
              <a:latin typeface="Calibri regular"/>
              <a:ea typeface="+mn-ea"/>
              <a:cs typeface="+mn-cs"/>
            </a:rPr>
            <a:pPr algn="l"/>
            <a:t>Emergency response management</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0" name="Imagem 29">
          <a:extLst>
            <a:ext uri="{FF2B5EF4-FFF2-40B4-BE49-F238E27FC236}">
              <a16:creationId xmlns:a16="http://schemas.microsoft.com/office/drawing/2014/main" id="{68E6C595-D6CA-43BE-80A8-820AF985F72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1" name="Agrupar 30">
          <a:hlinkClick xmlns:r="http://schemas.openxmlformats.org/officeDocument/2006/relationships" r:id="rId14"/>
          <a:extLst>
            <a:ext uri="{FF2B5EF4-FFF2-40B4-BE49-F238E27FC236}">
              <a16:creationId xmlns:a16="http://schemas.microsoft.com/office/drawing/2014/main" id="{23641FBB-27CD-4A69-B7F2-4560639DC48F}"/>
            </a:ext>
          </a:extLst>
        </xdr:cNvPr>
        <xdr:cNvGrpSpPr/>
      </xdr:nvGrpSpPr>
      <xdr:grpSpPr>
        <a:xfrm>
          <a:off x="2914650" y="138112"/>
          <a:ext cx="1333500" cy="385200"/>
          <a:chOff x="2914760" y="138112"/>
          <a:chExt cx="1325814" cy="385200"/>
        </a:xfrm>
      </xdr:grpSpPr>
      <xdr:sp macro="" textlink="">
        <xdr:nvSpPr>
          <xdr:cNvPr id="32" name="Retângulo 31">
            <a:extLst>
              <a:ext uri="{FF2B5EF4-FFF2-40B4-BE49-F238E27FC236}">
                <a16:creationId xmlns:a16="http://schemas.microsoft.com/office/drawing/2014/main" id="{6AE7DDCC-2D36-B510-E05A-C212A692CCF1}"/>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3" name="Imagem 32">
            <a:extLst>
              <a:ext uri="{FF2B5EF4-FFF2-40B4-BE49-F238E27FC236}">
                <a16:creationId xmlns:a16="http://schemas.microsoft.com/office/drawing/2014/main" id="{FA52EC95-0F61-2FFE-4480-16215067CF3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4" name="Agrupar 33">
          <a:hlinkClick xmlns:r="http://schemas.openxmlformats.org/officeDocument/2006/relationships" r:id="rId16"/>
          <a:extLst>
            <a:ext uri="{FF2B5EF4-FFF2-40B4-BE49-F238E27FC236}">
              <a16:creationId xmlns:a16="http://schemas.microsoft.com/office/drawing/2014/main" id="{653B4458-96DA-4818-B67C-3E44772E8471}"/>
            </a:ext>
          </a:extLst>
        </xdr:cNvPr>
        <xdr:cNvGrpSpPr/>
      </xdr:nvGrpSpPr>
      <xdr:grpSpPr>
        <a:xfrm>
          <a:off x="4330700" y="150018"/>
          <a:ext cx="1104900" cy="375675"/>
          <a:chOff x="4295775" y="140493"/>
          <a:chExt cx="1104900" cy="385200"/>
        </a:xfrm>
      </xdr:grpSpPr>
      <xdr:sp macro="" textlink="">
        <xdr:nvSpPr>
          <xdr:cNvPr id="35" name="Retângulo 34">
            <a:extLst>
              <a:ext uri="{FF2B5EF4-FFF2-40B4-BE49-F238E27FC236}">
                <a16:creationId xmlns:a16="http://schemas.microsoft.com/office/drawing/2014/main" id="{872A277A-0BA2-4D72-056F-94152790534B}"/>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36" name="Imagem 35">
            <a:extLst>
              <a:ext uri="{FF2B5EF4-FFF2-40B4-BE49-F238E27FC236}">
                <a16:creationId xmlns:a16="http://schemas.microsoft.com/office/drawing/2014/main" id="{220B0141-125A-50CC-F3BC-76B88B7CDE7E}"/>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absolute">
    <xdr:from>
      <xdr:col>8</xdr:col>
      <xdr:colOff>1082769</xdr:colOff>
      <xdr:row>0</xdr:row>
      <xdr:rowOff>152254</xdr:rowOff>
    </xdr:from>
    <xdr:to>
      <xdr:col>9</xdr:col>
      <xdr:colOff>112174</xdr:colOff>
      <xdr:row>1</xdr:row>
      <xdr:rowOff>234342</xdr:rowOff>
    </xdr:to>
    <xdr:grpSp>
      <xdr:nvGrpSpPr>
        <xdr:cNvPr id="23" name="Agrupar 22">
          <a:hlinkClick xmlns:r="http://schemas.openxmlformats.org/officeDocument/2006/relationships" r:id="rId1"/>
          <a:extLst>
            <a:ext uri="{FF2B5EF4-FFF2-40B4-BE49-F238E27FC236}">
              <a16:creationId xmlns:a16="http://schemas.microsoft.com/office/drawing/2014/main" id="{5F2B6C13-39BB-4F7C-ADDC-0CCFB13A8693}"/>
            </a:ext>
          </a:extLst>
        </xdr:cNvPr>
        <xdr:cNvGrpSpPr/>
      </xdr:nvGrpSpPr>
      <xdr:grpSpPr>
        <a:xfrm>
          <a:off x="11922219" y="152254"/>
          <a:ext cx="420055" cy="396413"/>
          <a:chOff x="11937133" y="129787"/>
          <a:chExt cx="416880" cy="386672"/>
        </a:xfrm>
      </xdr:grpSpPr>
      <xdr:sp macro="" textlink="">
        <xdr:nvSpPr>
          <xdr:cNvPr id="24" name="Retângulo: Cantos Arredondados 23">
            <a:extLst>
              <a:ext uri="{FF2B5EF4-FFF2-40B4-BE49-F238E27FC236}">
                <a16:creationId xmlns:a16="http://schemas.microsoft.com/office/drawing/2014/main" id="{2BD77A8D-DD70-09E5-422F-841B900A82F6}"/>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5" name="Seta: para a Direita 24">
            <a:extLst>
              <a:ext uri="{FF2B5EF4-FFF2-40B4-BE49-F238E27FC236}">
                <a16:creationId xmlns:a16="http://schemas.microsoft.com/office/drawing/2014/main" id="{C857C849-B448-100E-AAA1-E4DA33D946D6}"/>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234342</xdr:rowOff>
    </xdr:to>
    <xdr:grpSp>
      <xdr:nvGrpSpPr>
        <xdr:cNvPr id="26" name="Agrupar 25">
          <a:hlinkClick xmlns:r="http://schemas.openxmlformats.org/officeDocument/2006/relationships" r:id="rId2"/>
          <a:extLst>
            <a:ext uri="{FF2B5EF4-FFF2-40B4-BE49-F238E27FC236}">
              <a16:creationId xmlns:a16="http://schemas.microsoft.com/office/drawing/2014/main" id="{7F40F442-F381-4021-BA2D-A08AF3A75EC0}"/>
            </a:ext>
          </a:extLst>
        </xdr:cNvPr>
        <xdr:cNvGrpSpPr/>
      </xdr:nvGrpSpPr>
      <xdr:grpSpPr>
        <a:xfrm>
          <a:off x="11426199" y="152254"/>
          <a:ext cx="403778" cy="396413"/>
          <a:chOff x="11434763" y="129787"/>
          <a:chExt cx="413303" cy="386672"/>
        </a:xfrm>
      </xdr:grpSpPr>
      <xdr:sp macro="" textlink="">
        <xdr:nvSpPr>
          <xdr:cNvPr id="27" name="Retângulo: Cantos Arredondados 26">
            <a:extLst>
              <a:ext uri="{FF2B5EF4-FFF2-40B4-BE49-F238E27FC236}">
                <a16:creationId xmlns:a16="http://schemas.microsoft.com/office/drawing/2014/main" id="{F46CC4DF-080A-E0AF-C0E9-4CC7C2369F72}"/>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8" name="Seta: para a Direita 27">
            <a:extLst>
              <a:ext uri="{FF2B5EF4-FFF2-40B4-BE49-F238E27FC236}">
                <a16:creationId xmlns:a16="http://schemas.microsoft.com/office/drawing/2014/main" id="{3379D590-4EC5-20FB-C5BE-101DC66F4AD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30" name="Retângulo: Cantos Arredondados 29">
          <a:hlinkClick xmlns:r="http://schemas.openxmlformats.org/officeDocument/2006/relationships" r:id="rId3"/>
          <a:extLst>
            <a:ext uri="{FF2B5EF4-FFF2-40B4-BE49-F238E27FC236}">
              <a16:creationId xmlns:a16="http://schemas.microsoft.com/office/drawing/2014/main" id="{5D3834F5-BE32-45AB-AC00-B0A49070D9A7}"/>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31" name="Retângulo: Cantos Arredondados 30">
          <a:hlinkClick xmlns:r="http://schemas.openxmlformats.org/officeDocument/2006/relationships" r:id="rId4"/>
          <a:extLst>
            <a:ext uri="{FF2B5EF4-FFF2-40B4-BE49-F238E27FC236}">
              <a16:creationId xmlns:a16="http://schemas.microsoft.com/office/drawing/2014/main" id="{B7AEBF56-9A92-4DB5-A4B8-62E2C0020216}"/>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32" name="Retângulo: Cantos Arredondados 31">
          <a:hlinkClick xmlns:r="http://schemas.openxmlformats.org/officeDocument/2006/relationships" r:id="rId5"/>
          <a:extLst>
            <a:ext uri="{FF2B5EF4-FFF2-40B4-BE49-F238E27FC236}">
              <a16:creationId xmlns:a16="http://schemas.microsoft.com/office/drawing/2014/main" id="{B74ACC77-772F-43A5-94A1-87D083DF0603}"/>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33" name="Retângulo: Cantos Arredondados 32">
          <a:hlinkClick xmlns:r="http://schemas.openxmlformats.org/officeDocument/2006/relationships" r:id="rId6"/>
          <a:extLst>
            <a:ext uri="{FF2B5EF4-FFF2-40B4-BE49-F238E27FC236}">
              <a16:creationId xmlns:a16="http://schemas.microsoft.com/office/drawing/2014/main" id="{C61F69C9-CAB3-4485-8213-CD23857FF9F1}"/>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34" name="Retângulo: Cantos Arredondados 33">
          <a:hlinkClick xmlns:r="http://schemas.openxmlformats.org/officeDocument/2006/relationships" r:id="rId7"/>
          <a:extLst>
            <a:ext uri="{FF2B5EF4-FFF2-40B4-BE49-F238E27FC236}">
              <a16:creationId xmlns:a16="http://schemas.microsoft.com/office/drawing/2014/main" id="{3FD20990-454A-4937-92AB-0B27C6B52060}"/>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277653</xdr:rowOff>
    </xdr:from>
    <xdr:to>
      <xdr:col>1</xdr:col>
      <xdr:colOff>139</xdr:colOff>
      <xdr:row>11</xdr:row>
      <xdr:rowOff>48566</xdr:rowOff>
    </xdr:to>
    <xdr:sp macro="" textlink="Índice!B88">
      <xdr:nvSpPr>
        <xdr:cNvPr id="35" name="Retângulo: Cantos Arredondados 34">
          <a:hlinkClick xmlns:r="http://schemas.openxmlformats.org/officeDocument/2006/relationships" r:id="rId8"/>
          <a:extLst>
            <a:ext uri="{FF2B5EF4-FFF2-40B4-BE49-F238E27FC236}">
              <a16:creationId xmlns:a16="http://schemas.microsoft.com/office/drawing/2014/main" id="{5BA9093A-B2CC-42C9-A5D3-A56C304118E7}"/>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HUMAN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36" name="Retângulo: Cantos Arredondados 35">
          <a:hlinkClick xmlns:r="http://schemas.openxmlformats.org/officeDocument/2006/relationships" r:id="rId9"/>
          <a:extLst>
            <a:ext uri="{FF2B5EF4-FFF2-40B4-BE49-F238E27FC236}">
              <a16:creationId xmlns:a16="http://schemas.microsoft.com/office/drawing/2014/main" id="{250C11C5-F69F-45F1-874C-2E599CCFA140}"/>
            </a:ext>
          </a:extLst>
        </xdr:cNvPr>
        <xdr:cNvSpPr/>
      </xdr:nvSpPr>
      <xdr:spPr>
        <a:xfrm>
          <a:off x="168275" y="3574119"/>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SOCIAL AND RELATIONSHIP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247924</xdr:rowOff>
    </xdr:from>
    <xdr:to>
      <xdr:col>1</xdr:col>
      <xdr:colOff>139</xdr:colOff>
      <xdr:row>14</xdr:row>
      <xdr:rowOff>19809</xdr:rowOff>
    </xdr:to>
    <xdr:sp macro="" textlink="Índice!B132">
      <xdr:nvSpPr>
        <xdr:cNvPr id="37" name="Retângulo: Cantos Arredondados 36">
          <a:hlinkClick xmlns:r="http://schemas.openxmlformats.org/officeDocument/2006/relationships" r:id="rId10"/>
          <a:extLst>
            <a:ext uri="{FF2B5EF4-FFF2-40B4-BE49-F238E27FC236}">
              <a16:creationId xmlns:a16="http://schemas.microsoft.com/office/drawing/2014/main" id="{F87A75FB-9D18-496C-9533-7643A678FD05}"/>
            </a:ext>
          </a:extLst>
        </xdr:cNvPr>
        <xdr:cNvSpPr/>
      </xdr:nvSpPr>
      <xdr:spPr>
        <a:xfrm>
          <a:off x="168275" y="4019824"/>
          <a:ext cx="2079764" cy="400535"/>
        </a:xfrm>
        <a:prstGeom prst="roundRect">
          <a:avLst/>
        </a:prstGeom>
        <a:solidFill>
          <a:srgbClr val="7229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1" i="0" u="none" strike="noStrike">
              <a:solidFill>
                <a:schemeClr val="bg1"/>
              </a:solidFill>
              <a:effectLst/>
              <a:latin typeface="Calibri regular"/>
              <a:ea typeface="+mn-ea"/>
              <a:cs typeface="+mn-cs"/>
            </a:rPr>
            <a:pPr algn="l"/>
            <a:t>INTELLECTUAL CAPITAL</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257159</xdr:rowOff>
    </xdr:from>
    <xdr:to>
      <xdr:col>1</xdr:col>
      <xdr:colOff>139</xdr:colOff>
      <xdr:row>17</xdr:row>
      <xdr:rowOff>17705</xdr:rowOff>
    </xdr:to>
    <xdr:sp macro="" textlink="Índice!B139">
      <xdr:nvSpPr>
        <xdr:cNvPr id="38" name="Retângulo: Cantos Arredondados 37">
          <a:hlinkClick xmlns:r="http://schemas.openxmlformats.org/officeDocument/2006/relationships" r:id="rId1"/>
          <a:extLst>
            <a:ext uri="{FF2B5EF4-FFF2-40B4-BE49-F238E27FC236}">
              <a16:creationId xmlns:a16="http://schemas.microsoft.com/office/drawing/2014/main" id="{55EE6753-2AF0-406C-8C8F-C8B342F519FF}"/>
            </a:ext>
          </a:extLst>
        </xdr:cNvPr>
        <xdr:cNvSpPr/>
      </xdr:nvSpPr>
      <xdr:spPr>
        <a:xfrm>
          <a:off x="168275" y="497203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123110</xdr:rowOff>
    </xdr:from>
    <xdr:to>
      <xdr:col>1</xdr:col>
      <xdr:colOff>139</xdr:colOff>
      <xdr:row>18</xdr:row>
      <xdr:rowOff>200212</xdr:rowOff>
    </xdr:to>
    <xdr:sp macro="" textlink="Índice!B141">
      <xdr:nvSpPr>
        <xdr:cNvPr id="39" name="Retângulo: Cantos Arredondados 38">
          <a:hlinkClick xmlns:r="http://schemas.openxmlformats.org/officeDocument/2006/relationships" r:id="rId11"/>
          <a:extLst>
            <a:ext uri="{FF2B5EF4-FFF2-40B4-BE49-F238E27FC236}">
              <a16:creationId xmlns:a16="http://schemas.microsoft.com/office/drawing/2014/main" id="{A67D0A2E-97E6-454B-A067-CEA92DF94B10}"/>
            </a:ext>
          </a:extLst>
        </xdr:cNvPr>
        <xdr:cNvSpPr/>
      </xdr:nvSpPr>
      <xdr:spPr>
        <a:xfrm>
          <a:off x="168275" y="5466635"/>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14</xdr:row>
      <xdr:rowOff>75565</xdr:rowOff>
    </xdr:from>
    <xdr:to>
      <xdr:col>0</xdr:col>
      <xdr:colOff>2244550</xdr:colOff>
      <xdr:row>15</xdr:row>
      <xdr:rowOff>150437</xdr:rowOff>
    </xdr:to>
    <xdr:sp macro="" textlink="Índice!C132">
      <xdr:nvSpPr>
        <xdr:cNvPr id="42" name="Retângulo: Cantos Arredondados 41">
          <a:hlinkClick xmlns:r="http://schemas.openxmlformats.org/officeDocument/2006/relationships" r:id="rId2"/>
          <a:extLst>
            <a:ext uri="{FF2B5EF4-FFF2-40B4-BE49-F238E27FC236}">
              <a16:creationId xmlns:a16="http://schemas.microsoft.com/office/drawing/2014/main" id="{4D8D15F1-C9A8-4F8A-8AEF-98F8333941A5}"/>
            </a:ext>
          </a:extLst>
        </xdr:cNvPr>
        <xdr:cNvSpPr/>
      </xdr:nvSpPr>
      <xdr:spPr>
        <a:xfrm>
          <a:off x="339725" y="4476115"/>
          <a:ext cx="1904825" cy="389197"/>
        </a:xfrm>
        <a:prstGeom prst="roundRect">
          <a:avLst/>
        </a:prstGeom>
        <a:solidFill>
          <a:srgbClr val="722900"/>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A39CF211-B88E-4931-9A5F-B96F076377D1}" type="TxLink">
            <a:rPr lang="en-US" sz="1000" b="1" i="0" u="sng" strike="noStrike">
              <a:solidFill>
                <a:schemeClr val="bg1"/>
              </a:solidFill>
              <a:effectLst/>
              <a:latin typeface="Calibri regular"/>
              <a:ea typeface="+mn-ea"/>
              <a:cs typeface="+mn-cs"/>
            </a:rPr>
            <a:pPr algn="l"/>
            <a:t>Innovations and new opportunities</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43" name="Imagem 42">
          <a:extLst>
            <a:ext uri="{FF2B5EF4-FFF2-40B4-BE49-F238E27FC236}">
              <a16:creationId xmlns:a16="http://schemas.microsoft.com/office/drawing/2014/main" id="{9D2AA153-7231-405B-B75E-8C68D1D0825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44" name="Agrupar 43">
          <a:hlinkClick xmlns:r="http://schemas.openxmlformats.org/officeDocument/2006/relationships" r:id="rId13"/>
          <a:extLst>
            <a:ext uri="{FF2B5EF4-FFF2-40B4-BE49-F238E27FC236}">
              <a16:creationId xmlns:a16="http://schemas.microsoft.com/office/drawing/2014/main" id="{65480525-D428-4B55-83A5-E1E5F6ABCC9B}"/>
            </a:ext>
          </a:extLst>
        </xdr:cNvPr>
        <xdr:cNvGrpSpPr/>
      </xdr:nvGrpSpPr>
      <xdr:grpSpPr>
        <a:xfrm>
          <a:off x="2914650" y="138112"/>
          <a:ext cx="1333500" cy="385200"/>
          <a:chOff x="2914760" y="138112"/>
          <a:chExt cx="1325814" cy="385200"/>
        </a:xfrm>
      </xdr:grpSpPr>
      <xdr:sp macro="" textlink="">
        <xdr:nvSpPr>
          <xdr:cNvPr id="45" name="Retângulo 44">
            <a:extLst>
              <a:ext uri="{FF2B5EF4-FFF2-40B4-BE49-F238E27FC236}">
                <a16:creationId xmlns:a16="http://schemas.microsoft.com/office/drawing/2014/main" id="{B3F638C0-4426-FB95-0CC3-98E07E882D55}"/>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46" name="Imagem 45">
            <a:extLst>
              <a:ext uri="{FF2B5EF4-FFF2-40B4-BE49-F238E27FC236}">
                <a16:creationId xmlns:a16="http://schemas.microsoft.com/office/drawing/2014/main" id="{6BC2D2C8-6785-9379-8079-EA0A5AC7AED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47" name="Agrupar 46">
          <a:hlinkClick xmlns:r="http://schemas.openxmlformats.org/officeDocument/2006/relationships" r:id="rId15"/>
          <a:extLst>
            <a:ext uri="{FF2B5EF4-FFF2-40B4-BE49-F238E27FC236}">
              <a16:creationId xmlns:a16="http://schemas.microsoft.com/office/drawing/2014/main" id="{AE10F1BF-A61C-4651-AE29-55572149F0A3}"/>
            </a:ext>
          </a:extLst>
        </xdr:cNvPr>
        <xdr:cNvGrpSpPr/>
      </xdr:nvGrpSpPr>
      <xdr:grpSpPr>
        <a:xfrm>
          <a:off x="4330700" y="150018"/>
          <a:ext cx="1104900" cy="375675"/>
          <a:chOff x="4295775" y="140493"/>
          <a:chExt cx="1104900" cy="385200"/>
        </a:xfrm>
      </xdr:grpSpPr>
      <xdr:sp macro="" textlink="">
        <xdr:nvSpPr>
          <xdr:cNvPr id="48" name="Retângulo 47">
            <a:extLst>
              <a:ext uri="{FF2B5EF4-FFF2-40B4-BE49-F238E27FC236}">
                <a16:creationId xmlns:a16="http://schemas.microsoft.com/office/drawing/2014/main" id="{7E3D7560-39DE-20B8-27F8-459737EC2CC4}"/>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49" name="Imagem 48">
            <a:extLst>
              <a:ext uri="{FF2B5EF4-FFF2-40B4-BE49-F238E27FC236}">
                <a16:creationId xmlns:a16="http://schemas.microsoft.com/office/drawing/2014/main" id="{A1C76954-7734-3757-355C-59D6E0810F6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1235074</xdr:colOff>
      <xdr:row>2</xdr:row>
      <xdr:rowOff>1800</xdr:rowOff>
    </xdr:to>
    <xdr:pic>
      <xdr:nvPicPr>
        <xdr:cNvPr id="4" name="Imagem 3">
          <a:extLst>
            <a:ext uri="{FF2B5EF4-FFF2-40B4-BE49-F238E27FC236}">
              <a16:creationId xmlns:a16="http://schemas.microsoft.com/office/drawing/2014/main" id="{A2E345AC-4C4E-FEB8-A129-AC2C6EC9A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630450"/>
        </a:xfrm>
        <a:prstGeom prst="rect">
          <a:avLst/>
        </a:prstGeom>
      </xdr:spPr>
    </xdr:pic>
    <xdr:clientData/>
  </xdr:twoCellAnchor>
  <xdr:twoCellAnchor editAs="absolute">
    <xdr:from>
      <xdr:col>4</xdr:col>
      <xdr:colOff>4190419</xdr:colOff>
      <xdr:row>0</xdr:row>
      <xdr:rowOff>128869</xdr:rowOff>
    </xdr:from>
    <xdr:to>
      <xdr:col>4</xdr:col>
      <xdr:colOff>4613649</xdr:colOff>
      <xdr:row>1</xdr:row>
      <xdr:rowOff>206376</xdr:rowOff>
    </xdr:to>
    <xdr:grpSp>
      <xdr:nvGrpSpPr>
        <xdr:cNvPr id="10" name="Agrupar 9">
          <a:hlinkClick xmlns:r="http://schemas.openxmlformats.org/officeDocument/2006/relationships" r:id="rId2"/>
          <a:extLst>
            <a:ext uri="{FF2B5EF4-FFF2-40B4-BE49-F238E27FC236}">
              <a16:creationId xmlns:a16="http://schemas.microsoft.com/office/drawing/2014/main" id="{C8E01834-C336-2FD8-C090-334D6DCC5EC1}"/>
            </a:ext>
          </a:extLst>
        </xdr:cNvPr>
        <xdr:cNvGrpSpPr/>
      </xdr:nvGrpSpPr>
      <xdr:grpSpPr>
        <a:xfrm>
          <a:off x="11924719" y="128869"/>
          <a:ext cx="423230" cy="391832"/>
          <a:chOff x="11922668" y="186018"/>
          <a:chExt cx="590053" cy="545456"/>
        </a:xfrm>
      </xdr:grpSpPr>
      <xdr:sp macro="" textlink="">
        <xdr:nvSpPr>
          <xdr:cNvPr id="6" name="Retângulo: Cantos Arredondados 5">
            <a:extLst>
              <a:ext uri="{FF2B5EF4-FFF2-40B4-BE49-F238E27FC236}">
                <a16:creationId xmlns:a16="http://schemas.microsoft.com/office/drawing/2014/main" id="{5A193670-CC21-0933-F1A3-15AFFBF9F407}"/>
              </a:ext>
            </a:extLst>
          </xdr:cNvPr>
          <xdr:cNvSpPr/>
        </xdr:nvSpPr>
        <xdr:spPr>
          <a:xfrm>
            <a:off x="11922668" y="186018"/>
            <a:ext cx="590053" cy="545456"/>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7" name="Seta: para a Direita 6">
            <a:extLst>
              <a:ext uri="{FF2B5EF4-FFF2-40B4-BE49-F238E27FC236}">
                <a16:creationId xmlns:a16="http://schemas.microsoft.com/office/drawing/2014/main" id="{8A680403-EC8F-7F95-9D57-BFA0A54EA11B}"/>
              </a:ext>
            </a:extLst>
          </xdr:cNvPr>
          <xdr:cNvSpPr/>
        </xdr:nvSpPr>
        <xdr:spPr>
          <a:xfrm>
            <a:off x="12040612" y="307368"/>
            <a:ext cx="353227" cy="303130"/>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4</xdr:col>
      <xdr:colOff>3691224</xdr:colOff>
      <xdr:row>0</xdr:row>
      <xdr:rowOff>128869</xdr:rowOff>
    </xdr:from>
    <xdr:to>
      <xdr:col>4</xdr:col>
      <xdr:colOff>4110877</xdr:colOff>
      <xdr:row>1</xdr:row>
      <xdr:rowOff>206376</xdr:rowOff>
    </xdr:to>
    <xdr:grpSp>
      <xdr:nvGrpSpPr>
        <xdr:cNvPr id="9" name="Agrupar 8">
          <a:hlinkClick xmlns:r="http://schemas.openxmlformats.org/officeDocument/2006/relationships" r:id="rId3"/>
          <a:extLst>
            <a:ext uri="{FF2B5EF4-FFF2-40B4-BE49-F238E27FC236}">
              <a16:creationId xmlns:a16="http://schemas.microsoft.com/office/drawing/2014/main" id="{3B4A9C9D-E9A4-5677-59F1-533A25B59641}"/>
            </a:ext>
          </a:extLst>
        </xdr:cNvPr>
        <xdr:cNvGrpSpPr/>
      </xdr:nvGrpSpPr>
      <xdr:grpSpPr>
        <a:xfrm>
          <a:off x="11425524" y="128869"/>
          <a:ext cx="419653" cy="391832"/>
          <a:chOff x="11250702" y="186018"/>
          <a:chExt cx="582710" cy="542364"/>
        </a:xfrm>
      </xdr:grpSpPr>
      <xdr:sp macro="" textlink="">
        <xdr:nvSpPr>
          <xdr:cNvPr id="5" name="Retângulo: Cantos Arredondados 4">
            <a:extLst>
              <a:ext uri="{FF2B5EF4-FFF2-40B4-BE49-F238E27FC236}">
                <a16:creationId xmlns:a16="http://schemas.microsoft.com/office/drawing/2014/main" id="{EDB05B89-835E-E3F8-0A2B-87094C3E1FDC}"/>
              </a:ext>
            </a:extLst>
          </xdr:cNvPr>
          <xdr:cNvSpPr/>
        </xdr:nvSpPr>
        <xdr:spPr>
          <a:xfrm>
            <a:off x="11250702" y="186018"/>
            <a:ext cx="582710" cy="542364"/>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8" name="Seta: para a Direita 7">
            <a:extLst>
              <a:ext uri="{FF2B5EF4-FFF2-40B4-BE49-F238E27FC236}">
                <a16:creationId xmlns:a16="http://schemas.microsoft.com/office/drawing/2014/main" id="{0EB5A6E3-7ACC-21E9-83C6-E28CDD2E200E}"/>
              </a:ext>
            </a:extLst>
          </xdr:cNvPr>
          <xdr:cNvSpPr/>
        </xdr:nvSpPr>
        <xdr:spPr>
          <a:xfrm rot="10800000">
            <a:off x="11365444" y="307368"/>
            <a:ext cx="353227" cy="301585"/>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2</xdr:col>
      <xdr:colOff>76200</xdr:colOff>
      <xdr:row>0</xdr:row>
      <xdr:rowOff>138112</xdr:rowOff>
    </xdr:from>
    <xdr:to>
      <xdr:col>2</xdr:col>
      <xdr:colOff>1409700</xdr:colOff>
      <xdr:row>1</xdr:row>
      <xdr:rowOff>208987</xdr:rowOff>
    </xdr:to>
    <xdr:grpSp>
      <xdr:nvGrpSpPr>
        <xdr:cNvPr id="17" name="Agrupar 16">
          <a:hlinkClick xmlns:r="http://schemas.openxmlformats.org/officeDocument/2006/relationships" r:id="rId3"/>
          <a:extLst>
            <a:ext uri="{FF2B5EF4-FFF2-40B4-BE49-F238E27FC236}">
              <a16:creationId xmlns:a16="http://schemas.microsoft.com/office/drawing/2014/main" id="{4D5A33DA-11EC-CA30-1A4B-913C2E93AA01}"/>
            </a:ext>
          </a:extLst>
        </xdr:cNvPr>
        <xdr:cNvGrpSpPr/>
      </xdr:nvGrpSpPr>
      <xdr:grpSpPr>
        <a:xfrm>
          <a:off x="2914650" y="138112"/>
          <a:ext cx="1333500" cy="385200"/>
          <a:chOff x="2914760" y="138112"/>
          <a:chExt cx="1325814" cy="385200"/>
        </a:xfrm>
      </xdr:grpSpPr>
      <xdr:sp macro="" textlink="">
        <xdr:nvSpPr>
          <xdr:cNvPr id="2" name="Retângulo 1">
            <a:extLst>
              <a:ext uri="{FF2B5EF4-FFF2-40B4-BE49-F238E27FC236}">
                <a16:creationId xmlns:a16="http://schemas.microsoft.com/office/drawing/2014/main" id="{BA88AA5C-B557-82A1-68F0-B5B5983AE374}"/>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12" name="Imagem 11">
            <a:extLst>
              <a:ext uri="{FF2B5EF4-FFF2-40B4-BE49-F238E27FC236}">
                <a16:creationId xmlns:a16="http://schemas.microsoft.com/office/drawing/2014/main" id="{5C67695D-2103-793D-81C7-3E76F633ED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2</xdr:col>
      <xdr:colOff>1492250</xdr:colOff>
      <xdr:row>0</xdr:row>
      <xdr:rowOff>150018</xdr:rowOff>
    </xdr:from>
    <xdr:to>
      <xdr:col>2</xdr:col>
      <xdr:colOff>2597150</xdr:colOff>
      <xdr:row>1</xdr:row>
      <xdr:rowOff>211368</xdr:rowOff>
    </xdr:to>
    <xdr:grpSp>
      <xdr:nvGrpSpPr>
        <xdr:cNvPr id="16" name="Agrupar 15">
          <a:hlinkClick xmlns:r="http://schemas.openxmlformats.org/officeDocument/2006/relationships" r:id="rId5"/>
          <a:extLst>
            <a:ext uri="{FF2B5EF4-FFF2-40B4-BE49-F238E27FC236}">
              <a16:creationId xmlns:a16="http://schemas.microsoft.com/office/drawing/2014/main" id="{9C992751-FE5A-C1D4-62DA-0298421AB395}"/>
            </a:ext>
          </a:extLst>
        </xdr:cNvPr>
        <xdr:cNvGrpSpPr/>
      </xdr:nvGrpSpPr>
      <xdr:grpSpPr>
        <a:xfrm>
          <a:off x="4330700" y="150018"/>
          <a:ext cx="1104900" cy="375675"/>
          <a:chOff x="4295775" y="140493"/>
          <a:chExt cx="1104900" cy="385200"/>
        </a:xfrm>
      </xdr:grpSpPr>
      <xdr:sp macro="" textlink="">
        <xdr:nvSpPr>
          <xdr:cNvPr id="13" name="Retângulo 12">
            <a:extLst>
              <a:ext uri="{FF2B5EF4-FFF2-40B4-BE49-F238E27FC236}">
                <a16:creationId xmlns:a16="http://schemas.microsoft.com/office/drawing/2014/main" id="{FD29C0D2-14E6-8A97-C1E0-DC2648F0F44B}"/>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sng">
                <a:solidFill>
                  <a:srgbClr val="695E4A"/>
                </a:solidFill>
                <a:latin typeface="Calibre regular"/>
              </a:rPr>
              <a:t>Index</a:t>
            </a:r>
          </a:p>
        </xdr:txBody>
      </xdr:sp>
      <xdr:pic>
        <xdr:nvPicPr>
          <xdr:cNvPr id="15" name="Imagem 14">
            <a:extLst>
              <a:ext uri="{FF2B5EF4-FFF2-40B4-BE49-F238E27FC236}">
                <a16:creationId xmlns:a16="http://schemas.microsoft.com/office/drawing/2014/main" id="{BA8D1A18-43A8-1D93-3FAC-263B3196508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8</xdr:col>
      <xdr:colOff>1082769</xdr:colOff>
      <xdr:row>0</xdr:row>
      <xdr:rowOff>152254</xdr:rowOff>
    </xdr:from>
    <xdr:to>
      <xdr:col>9</xdr:col>
      <xdr:colOff>112174</xdr:colOff>
      <xdr:row>1</xdr:row>
      <xdr:rowOff>237517</xdr:rowOff>
    </xdr:to>
    <xdr:grpSp>
      <xdr:nvGrpSpPr>
        <xdr:cNvPr id="10" name="Agrupar 9">
          <a:hlinkClick xmlns:r="http://schemas.openxmlformats.org/officeDocument/2006/relationships" r:id="rId1"/>
          <a:extLst>
            <a:ext uri="{FF2B5EF4-FFF2-40B4-BE49-F238E27FC236}">
              <a16:creationId xmlns:a16="http://schemas.microsoft.com/office/drawing/2014/main" id="{8A89AADE-7045-4F44-9028-A1CBD573E33D}"/>
            </a:ext>
          </a:extLst>
        </xdr:cNvPr>
        <xdr:cNvGrpSpPr/>
      </xdr:nvGrpSpPr>
      <xdr:grpSpPr>
        <a:xfrm>
          <a:off x="11922219" y="152254"/>
          <a:ext cx="420055" cy="399588"/>
          <a:chOff x="11937133" y="129787"/>
          <a:chExt cx="416880" cy="386672"/>
        </a:xfrm>
      </xdr:grpSpPr>
      <xdr:sp macro="" textlink="">
        <xdr:nvSpPr>
          <xdr:cNvPr id="11" name="Retângulo: Cantos Arredondados 10">
            <a:extLst>
              <a:ext uri="{FF2B5EF4-FFF2-40B4-BE49-F238E27FC236}">
                <a16:creationId xmlns:a16="http://schemas.microsoft.com/office/drawing/2014/main" id="{97D75613-9D23-64BD-AC22-64E65B8E3751}"/>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059ED3FC-4AAD-033D-162C-620A67672C08}"/>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237517</xdr:rowOff>
    </xdr:to>
    <xdr:grpSp>
      <xdr:nvGrpSpPr>
        <xdr:cNvPr id="13" name="Agrupar 12">
          <a:hlinkClick xmlns:r="http://schemas.openxmlformats.org/officeDocument/2006/relationships" r:id="rId2"/>
          <a:extLst>
            <a:ext uri="{FF2B5EF4-FFF2-40B4-BE49-F238E27FC236}">
              <a16:creationId xmlns:a16="http://schemas.microsoft.com/office/drawing/2014/main" id="{E86484E6-2FA1-4C06-8A84-F2D7DB880A08}"/>
            </a:ext>
          </a:extLst>
        </xdr:cNvPr>
        <xdr:cNvGrpSpPr/>
      </xdr:nvGrpSpPr>
      <xdr:grpSpPr>
        <a:xfrm>
          <a:off x="11426199" y="152254"/>
          <a:ext cx="403778" cy="399588"/>
          <a:chOff x="11434763" y="129787"/>
          <a:chExt cx="413303" cy="386672"/>
        </a:xfrm>
      </xdr:grpSpPr>
      <xdr:sp macro="" textlink="">
        <xdr:nvSpPr>
          <xdr:cNvPr id="14" name="Retângulo: Cantos Arredondados 13">
            <a:extLst>
              <a:ext uri="{FF2B5EF4-FFF2-40B4-BE49-F238E27FC236}">
                <a16:creationId xmlns:a16="http://schemas.microsoft.com/office/drawing/2014/main" id="{574E6F27-D8FB-BE98-1784-D12AA3757B30}"/>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63ACAB94-FA26-E97F-2DFC-A2DF2F8E6761}"/>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3"/>
          <a:extLst>
            <a:ext uri="{FF2B5EF4-FFF2-40B4-BE49-F238E27FC236}">
              <a16:creationId xmlns:a16="http://schemas.microsoft.com/office/drawing/2014/main" id="{4C8B2CFD-D5BC-4E2A-801A-5D54158289B5}"/>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4"/>
          <a:extLst>
            <a:ext uri="{FF2B5EF4-FFF2-40B4-BE49-F238E27FC236}">
              <a16:creationId xmlns:a16="http://schemas.microsoft.com/office/drawing/2014/main" id="{A2733DEB-9A4E-4EE8-8A09-659520B7025D}"/>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5"/>
          <a:extLst>
            <a:ext uri="{FF2B5EF4-FFF2-40B4-BE49-F238E27FC236}">
              <a16:creationId xmlns:a16="http://schemas.microsoft.com/office/drawing/2014/main" id="{8878FF54-676D-492E-A219-08DB560FEF9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6"/>
          <a:extLst>
            <a:ext uri="{FF2B5EF4-FFF2-40B4-BE49-F238E27FC236}">
              <a16:creationId xmlns:a16="http://schemas.microsoft.com/office/drawing/2014/main" id="{9FD22A08-74EA-4CD7-AA07-D98A81A54DF9}"/>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7"/>
          <a:extLst>
            <a:ext uri="{FF2B5EF4-FFF2-40B4-BE49-F238E27FC236}">
              <a16:creationId xmlns:a16="http://schemas.microsoft.com/office/drawing/2014/main" id="{6A727AFA-5149-4781-BD59-B995E7DA5A13}"/>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280828</xdr:rowOff>
    </xdr:from>
    <xdr:to>
      <xdr:col>1</xdr:col>
      <xdr:colOff>139</xdr:colOff>
      <xdr:row>11</xdr:row>
      <xdr:rowOff>51741</xdr:rowOff>
    </xdr:to>
    <xdr:sp macro="" textlink="Índice!B88">
      <xdr:nvSpPr>
        <xdr:cNvPr id="22" name="Retângulo: Cantos Arredondados 21">
          <a:hlinkClick xmlns:r="http://schemas.openxmlformats.org/officeDocument/2006/relationships" r:id="rId8"/>
          <a:extLst>
            <a:ext uri="{FF2B5EF4-FFF2-40B4-BE49-F238E27FC236}">
              <a16:creationId xmlns:a16="http://schemas.microsoft.com/office/drawing/2014/main" id="{D60992B0-D510-4622-A5E6-4B58CC61D158}"/>
            </a:ext>
          </a:extLst>
        </xdr:cNvPr>
        <xdr:cNvSpPr/>
      </xdr:nvSpPr>
      <xdr:spPr>
        <a:xfrm>
          <a:off x="168275" y="3106578"/>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HUMAN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9"/>
          <a:extLst>
            <a:ext uri="{FF2B5EF4-FFF2-40B4-BE49-F238E27FC236}">
              <a16:creationId xmlns:a16="http://schemas.microsoft.com/office/drawing/2014/main" id="{F1251E1B-EA5A-41AF-BBDB-00DB25913A6F}"/>
            </a:ext>
          </a:extLst>
        </xdr:cNvPr>
        <xdr:cNvSpPr/>
      </xdr:nvSpPr>
      <xdr:spPr>
        <a:xfrm>
          <a:off x="168275" y="3574119"/>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SOCIAL AND RELATIONSHIP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247924</xdr:rowOff>
    </xdr:from>
    <xdr:to>
      <xdr:col>1</xdr:col>
      <xdr:colOff>139</xdr:colOff>
      <xdr:row>14</xdr:row>
      <xdr:rowOff>19809</xdr:rowOff>
    </xdr:to>
    <xdr:sp macro="" textlink="Índice!B132">
      <xdr:nvSpPr>
        <xdr:cNvPr id="24" name="Retângulo: Cantos Arredondados 23">
          <a:hlinkClick xmlns:r="http://schemas.openxmlformats.org/officeDocument/2006/relationships" r:id="rId2"/>
          <a:extLst>
            <a:ext uri="{FF2B5EF4-FFF2-40B4-BE49-F238E27FC236}">
              <a16:creationId xmlns:a16="http://schemas.microsoft.com/office/drawing/2014/main" id="{754090B7-79F5-4E72-97D9-1CDE257B1388}"/>
            </a:ext>
          </a:extLst>
        </xdr:cNvPr>
        <xdr:cNvSpPr/>
      </xdr:nvSpPr>
      <xdr:spPr>
        <a:xfrm>
          <a:off x="168275" y="401982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14</xdr:row>
      <xdr:rowOff>76184</xdr:rowOff>
    </xdr:from>
    <xdr:to>
      <xdr:col>1</xdr:col>
      <xdr:colOff>139</xdr:colOff>
      <xdr:row>15</xdr:row>
      <xdr:rowOff>151055</xdr:rowOff>
    </xdr:to>
    <xdr:sp macro="" textlink="Índice!B139">
      <xdr:nvSpPr>
        <xdr:cNvPr id="25" name="Retângulo: Cantos Arredondados 24">
          <a:hlinkClick xmlns:r="http://schemas.openxmlformats.org/officeDocument/2006/relationships" r:id="rId10"/>
          <a:extLst>
            <a:ext uri="{FF2B5EF4-FFF2-40B4-BE49-F238E27FC236}">
              <a16:creationId xmlns:a16="http://schemas.microsoft.com/office/drawing/2014/main" id="{E7B1E2AD-2704-419B-B92E-85A98568AA28}"/>
            </a:ext>
          </a:extLst>
        </xdr:cNvPr>
        <xdr:cNvSpPr/>
      </xdr:nvSpPr>
      <xdr:spPr>
        <a:xfrm>
          <a:off x="168275" y="4476734"/>
          <a:ext cx="2079764" cy="389196"/>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1" i="0" u="none" strike="noStrike">
              <a:solidFill>
                <a:schemeClr val="bg1"/>
              </a:solidFill>
              <a:effectLst/>
              <a:latin typeface="Calibri regular"/>
              <a:ea typeface="+mn-ea"/>
              <a:cs typeface="+mn-cs"/>
            </a:rPr>
            <a:pPr algn="l"/>
            <a:t>MANUFATURED CAPITAL </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17</xdr:row>
      <xdr:rowOff>56435</xdr:rowOff>
    </xdr:from>
    <xdr:to>
      <xdr:col>1</xdr:col>
      <xdr:colOff>139</xdr:colOff>
      <xdr:row>18</xdr:row>
      <xdr:rowOff>133537</xdr:rowOff>
    </xdr:to>
    <xdr:sp macro="" textlink="Índice!B141">
      <xdr:nvSpPr>
        <xdr:cNvPr id="26" name="Retângulo: Cantos Arredondados 25">
          <a:hlinkClick xmlns:r="http://schemas.openxmlformats.org/officeDocument/2006/relationships" r:id="rId1"/>
          <a:extLst>
            <a:ext uri="{FF2B5EF4-FFF2-40B4-BE49-F238E27FC236}">
              <a16:creationId xmlns:a16="http://schemas.microsoft.com/office/drawing/2014/main" id="{1F48901A-E2EB-424E-94BF-FAFD603E3B19}"/>
            </a:ext>
          </a:extLst>
        </xdr:cNvPr>
        <xdr:cNvSpPr/>
      </xdr:nvSpPr>
      <xdr:spPr>
        <a:xfrm>
          <a:off x="168275" y="5399960"/>
          <a:ext cx="2079764" cy="39142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0" i="0" u="none" strike="noStrike">
              <a:solidFill>
                <a:srgbClr val="695E4A"/>
              </a:solidFill>
              <a:effectLst/>
              <a:latin typeface="Calibri regular"/>
              <a:ea typeface="+mn-ea"/>
              <a:cs typeface="+mn-cs"/>
            </a:rPr>
            <a:pPr algn="l"/>
            <a:t>PROPRIETARY DISCLOSURES</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15</xdr:row>
      <xdr:rowOff>221615</xdr:rowOff>
    </xdr:from>
    <xdr:to>
      <xdr:col>0</xdr:col>
      <xdr:colOff>2244550</xdr:colOff>
      <xdr:row>16</xdr:row>
      <xdr:rowOff>296487</xdr:rowOff>
    </xdr:to>
    <xdr:sp macro="" textlink="Índice!C139">
      <xdr:nvSpPr>
        <xdr:cNvPr id="27" name="Retângulo: Cantos Arredondados 26">
          <a:hlinkClick xmlns:r="http://schemas.openxmlformats.org/officeDocument/2006/relationships" r:id="rId11"/>
          <a:extLst>
            <a:ext uri="{FF2B5EF4-FFF2-40B4-BE49-F238E27FC236}">
              <a16:creationId xmlns:a16="http://schemas.microsoft.com/office/drawing/2014/main" id="{8C5A5CFD-479A-4496-88E0-6C04D7E7A2C3}"/>
            </a:ext>
          </a:extLst>
        </xdr:cNvPr>
        <xdr:cNvSpPr/>
      </xdr:nvSpPr>
      <xdr:spPr>
        <a:xfrm>
          <a:off x="339725" y="4933315"/>
          <a:ext cx="1904825" cy="389197"/>
        </a:xfrm>
        <a:prstGeom prst="roundRect">
          <a:avLst/>
        </a:prstGeom>
        <a:solidFill>
          <a:srgbClr val="695E4A"/>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5CC96CA3-D672-4B5B-9C5E-C222CABB30AD}" type="TxLink">
            <a:rPr lang="en-US" sz="1000" b="1" i="0" u="sng" strike="noStrike">
              <a:solidFill>
                <a:schemeClr val="bg1"/>
              </a:solidFill>
              <a:effectLst/>
              <a:latin typeface="Calibri regular"/>
              <a:ea typeface="+mn-ea"/>
              <a:cs typeface="+mn-cs"/>
            </a:rPr>
            <a:pPr algn="l"/>
            <a:t>Assets and performance</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28" name="Imagem 27">
          <a:extLst>
            <a:ext uri="{FF2B5EF4-FFF2-40B4-BE49-F238E27FC236}">
              <a16:creationId xmlns:a16="http://schemas.microsoft.com/office/drawing/2014/main" id="{D70BA25E-8C6B-4858-9BB6-FB287BE5590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29" name="Agrupar 28">
          <a:hlinkClick xmlns:r="http://schemas.openxmlformats.org/officeDocument/2006/relationships" r:id="rId13"/>
          <a:extLst>
            <a:ext uri="{FF2B5EF4-FFF2-40B4-BE49-F238E27FC236}">
              <a16:creationId xmlns:a16="http://schemas.microsoft.com/office/drawing/2014/main" id="{1A853EB4-F3E0-45DC-93E4-8A63566D7C03}"/>
            </a:ext>
          </a:extLst>
        </xdr:cNvPr>
        <xdr:cNvGrpSpPr/>
      </xdr:nvGrpSpPr>
      <xdr:grpSpPr>
        <a:xfrm>
          <a:off x="2914650" y="138112"/>
          <a:ext cx="1333500" cy="385200"/>
          <a:chOff x="2914760" y="138112"/>
          <a:chExt cx="1325814" cy="385200"/>
        </a:xfrm>
      </xdr:grpSpPr>
      <xdr:sp macro="" textlink="">
        <xdr:nvSpPr>
          <xdr:cNvPr id="30" name="Retângulo 29">
            <a:extLst>
              <a:ext uri="{FF2B5EF4-FFF2-40B4-BE49-F238E27FC236}">
                <a16:creationId xmlns:a16="http://schemas.microsoft.com/office/drawing/2014/main" id="{F30D3BDA-8642-CEE4-41AC-7C57485C1A25}"/>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1" name="Imagem 30">
            <a:extLst>
              <a:ext uri="{FF2B5EF4-FFF2-40B4-BE49-F238E27FC236}">
                <a16:creationId xmlns:a16="http://schemas.microsoft.com/office/drawing/2014/main" id="{D0BEB356-D583-B7CF-9497-7E54D8B296C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2" name="Agrupar 31">
          <a:hlinkClick xmlns:r="http://schemas.openxmlformats.org/officeDocument/2006/relationships" r:id="rId15"/>
          <a:extLst>
            <a:ext uri="{FF2B5EF4-FFF2-40B4-BE49-F238E27FC236}">
              <a16:creationId xmlns:a16="http://schemas.microsoft.com/office/drawing/2014/main" id="{6368D65A-4A5C-4C19-9EBF-EC67F5B409EF}"/>
            </a:ext>
          </a:extLst>
        </xdr:cNvPr>
        <xdr:cNvGrpSpPr/>
      </xdr:nvGrpSpPr>
      <xdr:grpSpPr>
        <a:xfrm>
          <a:off x="4330700" y="150018"/>
          <a:ext cx="1104900" cy="375675"/>
          <a:chOff x="4295775" y="140493"/>
          <a:chExt cx="1104900" cy="385200"/>
        </a:xfrm>
      </xdr:grpSpPr>
      <xdr:sp macro="" textlink="">
        <xdr:nvSpPr>
          <xdr:cNvPr id="33" name="Retângulo 32">
            <a:extLst>
              <a:ext uri="{FF2B5EF4-FFF2-40B4-BE49-F238E27FC236}">
                <a16:creationId xmlns:a16="http://schemas.microsoft.com/office/drawing/2014/main" id="{A7609EBD-5F6F-4C1E-87BA-1F9E6F78E045}"/>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34" name="Imagem 33">
            <a:extLst>
              <a:ext uri="{FF2B5EF4-FFF2-40B4-BE49-F238E27FC236}">
                <a16:creationId xmlns:a16="http://schemas.microsoft.com/office/drawing/2014/main" id="{98795ABA-C49D-B72D-B9A9-CCDFC9EFD01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31.xml><?xml version="1.0" encoding="utf-8"?>
<xdr:wsDr xmlns:xdr="http://schemas.openxmlformats.org/drawingml/2006/spreadsheetDrawing" xmlns:a="http://schemas.openxmlformats.org/drawingml/2006/main">
  <xdr:twoCellAnchor editAs="absolute">
    <xdr:from>
      <xdr:col>8</xdr:col>
      <xdr:colOff>1082769</xdr:colOff>
      <xdr:row>0</xdr:row>
      <xdr:rowOff>152254</xdr:rowOff>
    </xdr:from>
    <xdr:to>
      <xdr:col>9</xdr:col>
      <xdr:colOff>112174</xdr:colOff>
      <xdr:row>1</xdr:row>
      <xdr:rowOff>237517</xdr:rowOff>
    </xdr:to>
    <xdr:grpSp>
      <xdr:nvGrpSpPr>
        <xdr:cNvPr id="10" name="Agrupar 9">
          <a:hlinkClick xmlns:r="http://schemas.openxmlformats.org/officeDocument/2006/relationships" r:id="rId1"/>
          <a:extLst>
            <a:ext uri="{FF2B5EF4-FFF2-40B4-BE49-F238E27FC236}">
              <a16:creationId xmlns:a16="http://schemas.microsoft.com/office/drawing/2014/main" id="{603706A0-44CD-47FD-A022-A9BD696C0A25}"/>
            </a:ext>
          </a:extLst>
        </xdr:cNvPr>
        <xdr:cNvGrpSpPr/>
      </xdr:nvGrpSpPr>
      <xdr:grpSpPr>
        <a:xfrm>
          <a:off x="11922219" y="152254"/>
          <a:ext cx="420055" cy="399588"/>
          <a:chOff x="11937133" y="129787"/>
          <a:chExt cx="416880" cy="386672"/>
        </a:xfrm>
      </xdr:grpSpPr>
      <xdr:sp macro="" textlink="">
        <xdr:nvSpPr>
          <xdr:cNvPr id="11" name="Retângulo: Cantos Arredondados 10">
            <a:extLst>
              <a:ext uri="{FF2B5EF4-FFF2-40B4-BE49-F238E27FC236}">
                <a16:creationId xmlns:a16="http://schemas.microsoft.com/office/drawing/2014/main" id="{F09563D6-60A0-7296-DB06-3BC6CA9AB47F}"/>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2" name="Seta: para a Direita 11">
            <a:extLst>
              <a:ext uri="{FF2B5EF4-FFF2-40B4-BE49-F238E27FC236}">
                <a16:creationId xmlns:a16="http://schemas.microsoft.com/office/drawing/2014/main" id="{2727DA87-F130-D507-8036-A980BFB20082}"/>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586749</xdr:colOff>
      <xdr:row>0</xdr:row>
      <xdr:rowOff>152254</xdr:rowOff>
    </xdr:from>
    <xdr:to>
      <xdr:col>8</xdr:col>
      <xdr:colOff>990527</xdr:colOff>
      <xdr:row>1</xdr:row>
      <xdr:rowOff>237517</xdr:rowOff>
    </xdr:to>
    <xdr:grpSp>
      <xdr:nvGrpSpPr>
        <xdr:cNvPr id="13" name="Agrupar 12">
          <a:hlinkClick xmlns:r="http://schemas.openxmlformats.org/officeDocument/2006/relationships" r:id="rId2"/>
          <a:extLst>
            <a:ext uri="{FF2B5EF4-FFF2-40B4-BE49-F238E27FC236}">
              <a16:creationId xmlns:a16="http://schemas.microsoft.com/office/drawing/2014/main" id="{D2A181AE-B58C-461C-A8CA-C5CCB4CD3439}"/>
            </a:ext>
          </a:extLst>
        </xdr:cNvPr>
        <xdr:cNvGrpSpPr/>
      </xdr:nvGrpSpPr>
      <xdr:grpSpPr>
        <a:xfrm>
          <a:off x="11426199" y="152254"/>
          <a:ext cx="403778" cy="399588"/>
          <a:chOff x="11434763" y="129787"/>
          <a:chExt cx="413303" cy="386672"/>
        </a:xfrm>
      </xdr:grpSpPr>
      <xdr:sp macro="" textlink="">
        <xdr:nvSpPr>
          <xdr:cNvPr id="14" name="Retângulo: Cantos Arredondados 13">
            <a:extLst>
              <a:ext uri="{FF2B5EF4-FFF2-40B4-BE49-F238E27FC236}">
                <a16:creationId xmlns:a16="http://schemas.microsoft.com/office/drawing/2014/main" id="{C3655702-032F-610D-B427-C583688838DF}"/>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800D5FFA-0937-E4D1-2803-FE8AC4A394CE}"/>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7" name="Retângulo: Cantos Arredondados 16">
          <a:hlinkClick xmlns:r="http://schemas.openxmlformats.org/officeDocument/2006/relationships" r:id="rId3"/>
          <a:extLst>
            <a:ext uri="{FF2B5EF4-FFF2-40B4-BE49-F238E27FC236}">
              <a16:creationId xmlns:a16="http://schemas.microsoft.com/office/drawing/2014/main" id="{09D5B92E-A8A5-4B9F-9E68-549BE059ABA8}"/>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8" name="Retângulo: Cantos Arredondados 17">
          <a:hlinkClick xmlns:r="http://schemas.openxmlformats.org/officeDocument/2006/relationships" r:id="rId4"/>
          <a:extLst>
            <a:ext uri="{FF2B5EF4-FFF2-40B4-BE49-F238E27FC236}">
              <a16:creationId xmlns:a16="http://schemas.microsoft.com/office/drawing/2014/main" id="{E0B82B82-D386-4F62-9B28-BBD7FC378842}"/>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19" name="Retângulo: Cantos Arredondados 18">
          <a:hlinkClick xmlns:r="http://schemas.openxmlformats.org/officeDocument/2006/relationships" r:id="rId5"/>
          <a:extLst>
            <a:ext uri="{FF2B5EF4-FFF2-40B4-BE49-F238E27FC236}">
              <a16:creationId xmlns:a16="http://schemas.microsoft.com/office/drawing/2014/main" id="{0A08AC0C-AF88-4E2A-85A6-608382FE0204}"/>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0" name="Retângulo: Cantos Arredondados 19">
          <a:hlinkClick xmlns:r="http://schemas.openxmlformats.org/officeDocument/2006/relationships" r:id="rId6"/>
          <a:extLst>
            <a:ext uri="{FF2B5EF4-FFF2-40B4-BE49-F238E27FC236}">
              <a16:creationId xmlns:a16="http://schemas.microsoft.com/office/drawing/2014/main" id="{7CEACC19-C0B4-426A-A49C-4CEED414977A}"/>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1" name="Retângulo: Cantos Arredondados 20">
          <a:hlinkClick xmlns:r="http://schemas.openxmlformats.org/officeDocument/2006/relationships" r:id="rId7"/>
          <a:extLst>
            <a:ext uri="{FF2B5EF4-FFF2-40B4-BE49-F238E27FC236}">
              <a16:creationId xmlns:a16="http://schemas.microsoft.com/office/drawing/2014/main" id="{86D08A58-5A7B-4820-80F6-67DD31B9F260}"/>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284003</xdr:rowOff>
    </xdr:from>
    <xdr:to>
      <xdr:col>1</xdr:col>
      <xdr:colOff>139</xdr:colOff>
      <xdr:row>11</xdr:row>
      <xdr:rowOff>54916</xdr:rowOff>
    </xdr:to>
    <xdr:sp macro="" textlink="Índice!B88">
      <xdr:nvSpPr>
        <xdr:cNvPr id="22" name="Retângulo: Cantos Arredondados 21">
          <a:hlinkClick xmlns:r="http://schemas.openxmlformats.org/officeDocument/2006/relationships" r:id="rId8"/>
          <a:extLst>
            <a:ext uri="{FF2B5EF4-FFF2-40B4-BE49-F238E27FC236}">
              <a16:creationId xmlns:a16="http://schemas.microsoft.com/office/drawing/2014/main" id="{E51D1D3A-DF34-4DA8-9A7F-13E70514F5E9}"/>
            </a:ext>
          </a:extLst>
        </xdr:cNvPr>
        <xdr:cNvSpPr/>
      </xdr:nvSpPr>
      <xdr:spPr>
        <a:xfrm>
          <a:off x="168275" y="3109753"/>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HUMAN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3" name="Retângulo: Cantos Arredondados 22">
          <a:hlinkClick xmlns:r="http://schemas.openxmlformats.org/officeDocument/2006/relationships" r:id="rId9"/>
          <a:extLst>
            <a:ext uri="{FF2B5EF4-FFF2-40B4-BE49-F238E27FC236}">
              <a16:creationId xmlns:a16="http://schemas.microsoft.com/office/drawing/2014/main" id="{D66FD588-6AC6-4533-AC7F-D0FB5A1AEE77}"/>
            </a:ext>
          </a:extLst>
        </xdr:cNvPr>
        <xdr:cNvSpPr/>
      </xdr:nvSpPr>
      <xdr:spPr>
        <a:xfrm>
          <a:off x="168275" y="3574119"/>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SOCIAL AND RELATIONSHIP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247924</xdr:rowOff>
    </xdr:from>
    <xdr:to>
      <xdr:col>1</xdr:col>
      <xdr:colOff>139</xdr:colOff>
      <xdr:row>14</xdr:row>
      <xdr:rowOff>19809</xdr:rowOff>
    </xdr:to>
    <xdr:sp macro="" textlink="Índice!B132">
      <xdr:nvSpPr>
        <xdr:cNvPr id="24" name="Retângulo: Cantos Arredondados 23">
          <a:hlinkClick xmlns:r="http://schemas.openxmlformats.org/officeDocument/2006/relationships" r:id="rId10"/>
          <a:extLst>
            <a:ext uri="{FF2B5EF4-FFF2-40B4-BE49-F238E27FC236}">
              <a16:creationId xmlns:a16="http://schemas.microsoft.com/office/drawing/2014/main" id="{67518954-F51D-48C2-B629-4B75E895CCB0}"/>
            </a:ext>
          </a:extLst>
        </xdr:cNvPr>
        <xdr:cNvSpPr/>
      </xdr:nvSpPr>
      <xdr:spPr>
        <a:xfrm>
          <a:off x="168275" y="401982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14</xdr:row>
      <xdr:rowOff>76184</xdr:rowOff>
    </xdr:from>
    <xdr:to>
      <xdr:col>1</xdr:col>
      <xdr:colOff>139</xdr:colOff>
      <xdr:row>15</xdr:row>
      <xdr:rowOff>151055</xdr:rowOff>
    </xdr:to>
    <xdr:sp macro="" textlink="Índice!B139">
      <xdr:nvSpPr>
        <xdr:cNvPr id="25" name="Retângulo: Cantos Arredondados 24">
          <a:hlinkClick xmlns:r="http://schemas.openxmlformats.org/officeDocument/2006/relationships" r:id="rId2"/>
          <a:extLst>
            <a:ext uri="{FF2B5EF4-FFF2-40B4-BE49-F238E27FC236}">
              <a16:creationId xmlns:a16="http://schemas.microsoft.com/office/drawing/2014/main" id="{657685EC-3C49-4F35-AC09-271F59562BEF}"/>
            </a:ext>
          </a:extLst>
        </xdr:cNvPr>
        <xdr:cNvSpPr/>
      </xdr:nvSpPr>
      <xdr:spPr>
        <a:xfrm>
          <a:off x="168275" y="447673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221535</xdr:rowOff>
    </xdr:from>
    <xdr:to>
      <xdr:col>1</xdr:col>
      <xdr:colOff>139</xdr:colOff>
      <xdr:row>16</xdr:row>
      <xdr:rowOff>298637</xdr:rowOff>
    </xdr:to>
    <xdr:sp macro="" textlink="Índice!B141">
      <xdr:nvSpPr>
        <xdr:cNvPr id="26" name="Retângulo: Cantos Arredondados 25">
          <a:hlinkClick xmlns:r="http://schemas.openxmlformats.org/officeDocument/2006/relationships" r:id="rId11"/>
          <a:extLst>
            <a:ext uri="{FF2B5EF4-FFF2-40B4-BE49-F238E27FC236}">
              <a16:creationId xmlns:a16="http://schemas.microsoft.com/office/drawing/2014/main" id="{5F0B6174-B67A-41DE-8FCE-495403AE5652}"/>
            </a:ext>
          </a:extLst>
        </xdr:cNvPr>
        <xdr:cNvSpPr/>
      </xdr:nvSpPr>
      <xdr:spPr>
        <a:xfrm>
          <a:off x="168275" y="4933235"/>
          <a:ext cx="2079764" cy="391427"/>
        </a:xfrm>
        <a:prstGeom prst="roundRect">
          <a:avLst/>
        </a:prstGeom>
        <a:solidFill>
          <a:srgbClr val="7F5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1" i="0" u="none" strike="noStrike">
              <a:solidFill>
                <a:schemeClr val="bg1"/>
              </a:solidFill>
              <a:effectLst/>
              <a:latin typeface="Calibri regular"/>
              <a:ea typeface="+mn-ea"/>
              <a:cs typeface="+mn-cs"/>
            </a:rPr>
            <a:pPr algn="l"/>
            <a:t>PROPRIETARY DISCLOSURES</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17</xdr:row>
      <xdr:rowOff>53340</xdr:rowOff>
    </xdr:from>
    <xdr:to>
      <xdr:col>0</xdr:col>
      <xdr:colOff>2244550</xdr:colOff>
      <xdr:row>18</xdr:row>
      <xdr:rowOff>128212</xdr:rowOff>
    </xdr:to>
    <xdr:sp macro="" textlink="Índice!C141">
      <xdr:nvSpPr>
        <xdr:cNvPr id="27" name="Retângulo: Cantos Arredondados 26">
          <a:hlinkClick xmlns:r="http://schemas.openxmlformats.org/officeDocument/2006/relationships" r:id="rId11"/>
          <a:extLst>
            <a:ext uri="{FF2B5EF4-FFF2-40B4-BE49-F238E27FC236}">
              <a16:creationId xmlns:a16="http://schemas.microsoft.com/office/drawing/2014/main" id="{A5458392-58E0-4270-98C6-AAEC00AA7C19}"/>
            </a:ext>
          </a:extLst>
        </xdr:cNvPr>
        <xdr:cNvSpPr/>
      </xdr:nvSpPr>
      <xdr:spPr>
        <a:xfrm>
          <a:off x="339725" y="5393690"/>
          <a:ext cx="1904825" cy="389197"/>
        </a:xfrm>
        <a:prstGeom prst="roundRect">
          <a:avLst/>
        </a:prstGeom>
        <a:solidFill>
          <a:srgbClr val="7F5A00"/>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3A143FBB-1F05-4FAC-A139-5F0E04E33833}" type="TxLink">
            <a:rPr lang="en-US" sz="1000" b="1" i="0" u="sng" strike="noStrike">
              <a:solidFill>
                <a:schemeClr val="bg1"/>
              </a:solidFill>
              <a:effectLst/>
              <a:latin typeface="Calibri regular"/>
              <a:ea typeface="+mn-ea"/>
              <a:cs typeface="+mn-cs"/>
            </a:rPr>
            <a:pPr algn="l"/>
            <a:t>Socio-environmental contributions</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186690</xdr:rowOff>
    </xdr:from>
    <xdr:to>
      <xdr:col>0</xdr:col>
      <xdr:colOff>2244550</xdr:colOff>
      <xdr:row>19</xdr:row>
      <xdr:rowOff>261562</xdr:rowOff>
    </xdr:to>
    <xdr:sp macro="" textlink="Índice!C148">
      <xdr:nvSpPr>
        <xdr:cNvPr id="28" name="Retângulo: Cantos Arredondados 27">
          <a:hlinkClick xmlns:r="http://schemas.openxmlformats.org/officeDocument/2006/relationships" r:id="rId1"/>
          <a:extLst>
            <a:ext uri="{FF2B5EF4-FFF2-40B4-BE49-F238E27FC236}">
              <a16:creationId xmlns:a16="http://schemas.microsoft.com/office/drawing/2014/main" id="{7C119426-B7C5-367E-9F8C-2EFC863E5329}"/>
            </a:ext>
          </a:extLst>
        </xdr:cNvPr>
        <xdr:cNvSpPr/>
      </xdr:nvSpPr>
      <xdr:spPr>
        <a:xfrm>
          <a:off x="339725" y="5841365"/>
          <a:ext cx="1904825" cy="389197"/>
        </a:xfrm>
        <a:prstGeom prst="roundRect">
          <a:avLst/>
        </a:prstGeom>
        <a:solidFill>
          <a:srgbClr val="7F5A00"/>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D383ED3B-1560-4521-9616-BD3D00F71816}" type="TxLink">
            <a:rPr lang="en-US" sz="1000" b="0" i="0" u="none" strike="noStrike">
              <a:solidFill>
                <a:schemeClr val="bg1"/>
              </a:solidFill>
              <a:effectLst/>
              <a:latin typeface="Calibri regular"/>
              <a:ea typeface="+mn-ea"/>
              <a:cs typeface="+mn-cs"/>
            </a:rPr>
            <a:pPr algn="l"/>
            <a:t>Taxes and government interests or holdings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1438274</xdr:colOff>
      <xdr:row>2</xdr:row>
      <xdr:rowOff>1800</xdr:rowOff>
    </xdr:to>
    <xdr:pic>
      <xdr:nvPicPr>
        <xdr:cNvPr id="29" name="Imagem 28">
          <a:extLst>
            <a:ext uri="{FF2B5EF4-FFF2-40B4-BE49-F238E27FC236}">
              <a16:creationId xmlns:a16="http://schemas.microsoft.com/office/drawing/2014/main" id="{57582B52-5DE1-4CDC-B376-DC043501637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0" name="Agrupar 29">
          <a:hlinkClick xmlns:r="http://schemas.openxmlformats.org/officeDocument/2006/relationships" r:id="rId13"/>
          <a:extLst>
            <a:ext uri="{FF2B5EF4-FFF2-40B4-BE49-F238E27FC236}">
              <a16:creationId xmlns:a16="http://schemas.microsoft.com/office/drawing/2014/main" id="{F533223A-7C63-4446-A690-1C6CF4916E5E}"/>
            </a:ext>
          </a:extLst>
        </xdr:cNvPr>
        <xdr:cNvGrpSpPr/>
      </xdr:nvGrpSpPr>
      <xdr:grpSpPr>
        <a:xfrm>
          <a:off x="2914650" y="138112"/>
          <a:ext cx="1333500" cy="385200"/>
          <a:chOff x="2914760" y="138112"/>
          <a:chExt cx="1325814" cy="385200"/>
        </a:xfrm>
      </xdr:grpSpPr>
      <xdr:sp macro="" textlink="">
        <xdr:nvSpPr>
          <xdr:cNvPr id="31" name="Retângulo 30">
            <a:extLst>
              <a:ext uri="{FF2B5EF4-FFF2-40B4-BE49-F238E27FC236}">
                <a16:creationId xmlns:a16="http://schemas.microsoft.com/office/drawing/2014/main" id="{C053B750-FBF5-EBA7-7FED-D1491C0E1B8D}"/>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2" name="Imagem 31">
            <a:extLst>
              <a:ext uri="{FF2B5EF4-FFF2-40B4-BE49-F238E27FC236}">
                <a16:creationId xmlns:a16="http://schemas.microsoft.com/office/drawing/2014/main" id="{6D6CBFAA-8BA7-CAF7-1865-82C53A4AD04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447675</xdr:colOff>
      <xdr:row>0</xdr:row>
      <xdr:rowOff>150018</xdr:rowOff>
    </xdr:from>
    <xdr:to>
      <xdr:col>4</xdr:col>
      <xdr:colOff>161925</xdr:colOff>
      <xdr:row>1</xdr:row>
      <xdr:rowOff>211368</xdr:rowOff>
    </xdr:to>
    <xdr:grpSp>
      <xdr:nvGrpSpPr>
        <xdr:cNvPr id="33" name="Agrupar 32">
          <a:hlinkClick xmlns:r="http://schemas.openxmlformats.org/officeDocument/2006/relationships" r:id="rId15"/>
          <a:extLst>
            <a:ext uri="{FF2B5EF4-FFF2-40B4-BE49-F238E27FC236}">
              <a16:creationId xmlns:a16="http://schemas.microsoft.com/office/drawing/2014/main" id="{8B94758B-BBA5-4B4E-A3E4-31E7353E18A1}"/>
            </a:ext>
          </a:extLst>
        </xdr:cNvPr>
        <xdr:cNvGrpSpPr/>
      </xdr:nvGrpSpPr>
      <xdr:grpSpPr>
        <a:xfrm>
          <a:off x="4333875" y="150018"/>
          <a:ext cx="1104900" cy="375675"/>
          <a:chOff x="4295775" y="140493"/>
          <a:chExt cx="1104900" cy="385200"/>
        </a:xfrm>
      </xdr:grpSpPr>
      <xdr:sp macro="" textlink="">
        <xdr:nvSpPr>
          <xdr:cNvPr id="34" name="Retângulo 33">
            <a:extLst>
              <a:ext uri="{FF2B5EF4-FFF2-40B4-BE49-F238E27FC236}">
                <a16:creationId xmlns:a16="http://schemas.microsoft.com/office/drawing/2014/main" id="{56C67697-02C7-4153-F9F7-B4D6B1D883C7}"/>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35" name="Imagem 34">
            <a:extLst>
              <a:ext uri="{FF2B5EF4-FFF2-40B4-BE49-F238E27FC236}">
                <a16:creationId xmlns:a16="http://schemas.microsoft.com/office/drawing/2014/main" id="{C54BA61A-93B7-6BC4-AD4F-86FE79B34A4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32.xml><?xml version="1.0" encoding="utf-8"?>
<xdr:wsDr xmlns:xdr="http://schemas.openxmlformats.org/drawingml/2006/spreadsheetDrawing" xmlns:a="http://schemas.openxmlformats.org/drawingml/2006/main">
  <xdr:twoCellAnchor editAs="absolute">
    <xdr:from>
      <xdr:col>8</xdr:col>
      <xdr:colOff>586749</xdr:colOff>
      <xdr:row>0</xdr:row>
      <xdr:rowOff>152254</xdr:rowOff>
    </xdr:from>
    <xdr:to>
      <xdr:col>8</xdr:col>
      <xdr:colOff>990527</xdr:colOff>
      <xdr:row>1</xdr:row>
      <xdr:rowOff>234342</xdr:rowOff>
    </xdr:to>
    <xdr:grpSp>
      <xdr:nvGrpSpPr>
        <xdr:cNvPr id="14" name="Agrupar 13">
          <a:hlinkClick xmlns:r="http://schemas.openxmlformats.org/officeDocument/2006/relationships" r:id="rId1"/>
          <a:extLst>
            <a:ext uri="{FF2B5EF4-FFF2-40B4-BE49-F238E27FC236}">
              <a16:creationId xmlns:a16="http://schemas.microsoft.com/office/drawing/2014/main" id="{E4BA555E-133C-4393-99E6-EC0C712FD70E}"/>
            </a:ext>
          </a:extLst>
        </xdr:cNvPr>
        <xdr:cNvGrpSpPr/>
      </xdr:nvGrpSpPr>
      <xdr:grpSpPr>
        <a:xfrm>
          <a:off x="11426199" y="152254"/>
          <a:ext cx="403778" cy="396413"/>
          <a:chOff x="11434763" y="129787"/>
          <a:chExt cx="413303" cy="386672"/>
        </a:xfrm>
      </xdr:grpSpPr>
      <xdr:sp macro="" textlink="">
        <xdr:nvSpPr>
          <xdr:cNvPr id="15" name="Retângulo: Cantos Arredondados 14">
            <a:extLst>
              <a:ext uri="{FF2B5EF4-FFF2-40B4-BE49-F238E27FC236}">
                <a16:creationId xmlns:a16="http://schemas.microsoft.com/office/drawing/2014/main" id="{ABFE2DBA-7E19-8BF8-BED0-7FF2326D5150}"/>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6" name="Seta: para a Direita 15">
            <a:extLst>
              <a:ext uri="{FF2B5EF4-FFF2-40B4-BE49-F238E27FC236}">
                <a16:creationId xmlns:a16="http://schemas.microsoft.com/office/drawing/2014/main" id="{34150613-2521-9983-3C2B-4BB692A37CD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8" name="Retângulo: Cantos Arredondados 17">
          <a:hlinkClick xmlns:r="http://schemas.openxmlformats.org/officeDocument/2006/relationships" r:id="rId2"/>
          <a:extLst>
            <a:ext uri="{FF2B5EF4-FFF2-40B4-BE49-F238E27FC236}">
              <a16:creationId xmlns:a16="http://schemas.microsoft.com/office/drawing/2014/main" id="{3F830F00-6F65-4289-89DC-99D068CEBCF4}"/>
            </a:ext>
          </a:extLst>
        </xdr:cNvPr>
        <xdr:cNvSpPr/>
      </xdr:nvSpPr>
      <xdr:spPr>
        <a:xfrm>
          <a:off x="168275" y="838200"/>
          <a:ext cx="2076451" cy="40688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259A411C-7DBE-4530-8EF6-A8CEC2FAE158}"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05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4</xdr:row>
      <xdr:rowOff>53108</xdr:rowOff>
    </xdr:from>
    <xdr:to>
      <xdr:col>0</xdr:col>
      <xdr:colOff>2244726</xdr:colOff>
      <xdr:row>5</xdr:row>
      <xdr:rowOff>131155</xdr:rowOff>
    </xdr:to>
    <xdr:sp macro="" textlink="Índice!B11">
      <xdr:nvSpPr>
        <xdr:cNvPr id="19" name="Retângulo: Cantos Arredondados 18">
          <a:hlinkClick xmlns:r="http://schemas.openxmlformats.org/officeDocument/2006/relationships" r:id="rId3"/>
          <a:extLst>
            <a:ext uri="{FF2B5EF4-FFF2-40B4-BE49-F238E27FC236}">
              <a16:creationId xmlns:a16="http://schemas.microsoft.com/office/drawing/2014/main" id="{45DC1BAC-48E7-49DD-B7C0-E64C25E3B0EB}"/>
            </a:ext>
          </a:extLst>
        </xdr:cNvPr>
        <xdr:cNvSpPr/>
      </xdr:nvSpPr>
      <xdr:spPr>
        <a:xfrm>
          <a:off x="168275" y="1310408"/>
          <a:ext cx="2076451" cy="392372"/>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4A863B6-A460-491E-BABE-1584E326EAAA}"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5</xdr:row>
      <xdr:rowOff>205219</xdr:rowOff>
    </xdr:from>
    <xdr:to>
      <xdr:col>0</xdr:col>
      <xdr:colOff>2244726</xdr:colOff>
      <xdr:row>6</xdr:row>
      <xdr:rowOff>270565</xdr:rowOff>
    </xdr:to>
    <xdr:sp macro="" textlink="Índice!B18">
      <xdr:nvSpPr>
        <xdr:cNvPr id="20" name="Retângulo: Cantos Arredondados 19">
          <a:hlinkClick xmlns:r="http://schemas.openxmlformats.org/officeDocument/2006/relationships" r:id="rId4"/>
          <a:extLst>
            <a:ext uri="{FF2B5EF4-FFF2-40B4-BE49-F238E27FC236}">
              <a16:creationId xmlns:a16="http://schemas.microsoft.com/office/drawing/2014/main" id="{E8A58D86-03EC-4953-97A4-D9AD15B52DCD}"/>
            </a:ext>
          </a:extLst>
        </xdr:cNvPr>
        <xdr:cNvSpPr/>
      </xdr:nvSpPr>
      <xdr:spPr>
        <a:xfrm>
          <a:off x="168275" y="1776844"/>
          <a:ext cx="2076451" cy="37967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9BD0E4A-66F8-4D02-BC7C-45CDD3CE1E5C}"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20780</xdr:rowOff>
    </xdr:from>
    <xdr:to>
      <xdr:col>0</xdr:col>
      <xdr:colOff>2244726</xdr:colOff>
      <xdr:row>8</xdr:row>
      <xdr:rowOff>95651</xdr:rowOff>
    </xdr:to>
    <xdr:sp macro="" textlink="Índice!B42">
      <xdr:nvSpPr>
        <xdr:cNvPr id="21" name="Retângulo: Cantos Arredondados 20">
          <a:hlinkClick xmlns:r="http://schemas.openxmlformats.org/officeDocument/2006/relationships" r:id="rId5"/>
          <a:extLst>
            <a:ext uri="{FF2B5EF4-FFF2-40B4-BE49-F238E27FC236}">
              <a16:creationId xmlns:a16="http://schemas.microsoft.com/office/drawing/2014/main" id="{8A8E218F-6E19-42F6-917B-38F66956C204}"/>
            </a:ext>
          </a:extLst>
        </xdr:cNvPr>
        <xdr:cNvSpPr/>
      </xdr:nvSpPr>
      <xdr:spPr>
        <a:xfrm>
          <a:off x="168275" y="22210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A9EB5B9-291A-474B-8953-211520CB3E0E}"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151226</xdr:rowOff>
    </xdr:from>
    <xdr:to>
      <xdr:col>0</xdr:col>
      <xdr:colOff>2244726</xdr:colOff>
      <xdr:row>9</xdr:row>
      <xdr:rowOff>225538</xdr:rowOff>
    </xdr:to>
    <xdr:sp macro="" textlink="Índice!B46">
      <xdr:nvSpPr>
        <xdr:cNvPr id="22" name="Retângulo: Cantos Arredondados 21">
          <a:hlinkClick xmlns:r="http://schemas.openxmlformats.org/officeDocument/2006/relationships" r:id="rId6"/>
          <a:extLst>
            <a:ext uri="{FF2B5EF4-FFF2-40B4-BE49-F238E27FC236}">
              <a16:creationId xmlns:a16="http://schemas.microsoft.com/office/drawing/2014/main" id="{8097C6F1-99BC-4AE0-B2C0-AA68678DB5A1}"/>
            </a:ext>
          </a:extLst>
        </xdr:cNvPr>
        <xdr:cNvSpPr/>
      </xdr:nvSpPr>
      <xdr:spPr>
        <a:xfrm>
          <a:off x="168275" y="2665826"/>
          <a:ext cx="2076451" cy="38863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B3EC7BE-6F97-4CA5-B86D-F687977D186F}" type="TxLink">
            <a:rPr lang="en-US" sz="1050" b="0" i="0" u="none" strike="noStrike">
              <a:solidFill>
                <a:srgbClr val="695E4A"/>
              </a:solidFill>
              <a:effectLst/>
              <a:latin typeface="Calibri regular"/>
              <a:ea typeface="+mn-ea"/>
              <a:cs typeface="+mn-cs"/>
            </a:rPr>
            <a:pPr algn="l"/>
            <a:t>NATURAL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9</xdr:row>
      <xdr:rowOff>280828</xdr:rowOff>
    </xdr:from>
    <xdr:to>
      <xdr:col>1</xdr:col>
      <xdr:colOff>139</xdr:colOff>
      <xdr:row>11</xdr:row>
      <xdr:rowOff>51741</xdr:rowOff>
    </xdr:to>
    <xdr:sp macro="" textlink="Índice!B88">
      <xdr:nvSpPr>
        <xdr:cNvPr id="23" name="Retângulo: Cantos Arredondados 22">
          <a:hlinkClick xmlns:r="http://schemas.openxmlformats.org/officeDocument/2006/relationships" r:id="rId7"/>
          <a:extLst>
            <a:ext uri="{FF2B5EF4-FFF2-40B4-BE49-F238E27FC236}">
              <a16:creationId xmlns:a16="http://schemas.microsoft.com/office/drawing/2014/main" id="{B8CBB0F4-B447-4322-A9AF-1006E1B41F12}"/>
            </a:ext>
          </a:extLst>
        </xdr:cNvPr>
        <xdr:cNvSpPr/>
      </xdr:nvSpPr>
      <xdr:spPr>
        <a:xfrm>
          <a:off x="168275" y="3109753"/>
          <a:ext cx="2079764" cy="399563"/>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4425A-7904-4C4E-B0DE-945D9626985A}" type="TxLink">
            <a:rPr lang="en-US" sz="1050" b="0" i="0" u="none" strike="noStrike">
              <a:solidFill>
                <a:srgbClr val="695E4A"/>
              </a:solidFill>
              <a:effectLst/>
              <a:latin typeface="Calibri regular"/>
              <a:ea typeface="+mn-ea"/>
              <a:cs typeface="+mn-cs"/>
            </a:rPr>
            <a:pPr algn="l"/>
            <a:t>HUMAN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11</xdr:row>
      <xdr:rowOff>116544</xdr:rowOff>
    </xdr:from>
    <xdr:to>
      <xdr:col>1</xdr:col>
      <xdr:colOff>139</xdr:colOff>
      <xdr:row>12</xdr:row>
      <xdr:rowOff>192669</xdr:rowOff>
    </xdr:to>
    <xdr:sp macro="" textlink="Índice!B114">
      <xdr:nvSpPr>
        <xdr:cNvPr id="24" name="Retângulo: Cantos Arredondados 23">
          <a:hlinkClick xmlns:r="http://schemas.openxmlformats.org/officeDocument/2006/relationships" r:id="rId8"/>
          <a:extLst>
            <a:ext uri="{FF2B5EF4-FFF2-40B4-BE49-F238E27FC236}">
              <a16:creationId xmlns:a16="http://schemas.microsoft.com/office/drawing/2014/main" id="{8E317524-AE5E-4C47-B662-B3CB60C09D6B}"/>
            </a:ext>
          </a:extLst>
        </xdr:cNvPr>
        <xdr:cNvSpPr/>
      </xdr:nvSpPr>
      <xdr:spPr>
        <a:xfrm>
          <a:off x="168275" y="3574119"/>
          <a:ext cx="2079764" cy="39045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F71310B4-9BEB-435D-8187-548FF8E1523E}" type="TxLink">
            <a:rPr lang="en-US" sz="1050" b="0" i="0" u="none" strike="noStrike">
              <a:solidFill>
                <a:srgbClr val="695E4A"/>
              </a:solidFill>
              <a:effectLst/>
              <a:latin typeface="Calibri regular"/>
              <a:ea typeface="+mn-ea"/>
              <a:cs typeface="+mn-cs"/>
            </a:rPr>
            <a:pPr algn="l"/>
            <a:t>SOCIAL AND RELATIONSHIP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247924</xdr:rowOff>
    </xdr:from>
    <xdr:to>
      <xdr:col>1</xdr:col>
      <xdr:colOff>139</xdr:colOff>
      <xdr:row>14</xdr:row>
      <xdr:rowOff>19809</xdr:rowOff>
    </xdr:to>
    <xdr:sp macro="" textlink="Índice!B132">
      <xdr:nvSpPr>
        <xdr:cNvPr id="25" name="Retângulo: Cantos Arredondados 24">
          <a:hlinkClick xmlns:r="http://schemas.openxmlformats.org/officeDocument/2006/relationships" r:id="rId9"/>
          <a:extLst>
            <a:ext uri="{FF2B5EF4-FFF2-40B4-BE49-F238E27FC236}">
              <a16:creationId xmlns:a16="http://schemas.microsoft.com/office/drawing/2014/main" id="{03AA9FB4-A035-4E11-9B78-DE58D424C0F7}"/>
            </a:ext>
          </a:extLst>
        </xdr:cNvPr>
        <xdr:cNvSpPr/>
      </xdr:nvSpPr>
      <xdr:spPr>
        <a:xfrm>
          <a:off x="168275" y="4019824"/>
          <a:ext cx="2079764" cy="40053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9A0E060-36BD-48A6-A127-D846A1982E7D}" type="TxLink">
            <a:rPr lang="en-US" sz="1050" b="0" i="0" u="none" strike="noStrike">
              <a:solidFill>
                <a:srgbClr val="695E4A"/>
              </a:solidFill>
              <a:effectLst/>
              <a:latin typeface="Calibri regular"/>
              <a:ea typeface="+mn-ea"/>
              <a:cs typeface="+mn-cs"/>
            </a:rPr>
            <a:pPr algn="l"/>
            <a:t>INTELLECTUAL CAPITAL</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14</xdr:row>
      <xdr:rowOff>76184</xdr:rowOff>
    </xdr:from>
    <xdr:to>
      <xdr:col>1</xdr:col>
      <xdr:colOff>139</xdr:colOff>
      <xdr:row>15</xdr:row>
      <xdr:rowOff>151055</xdr:rowOff>
    </xdr:to>
    <xdr:sp macro="" textlink="Índice!B139">
      <xdr:nvSpPr>
        <xdr:cNvPr id="26" name="Retângulo: Cantos Arredondados 25">
          <a:hlinkClick xmlns:r="http://schemas.openxmlformats.org/officeDocument/2006/relationships" r:id="rId10"/>
          <a:extLst>
            <a:ext uri="{FF2B5EF4-FFF2-40B4-BE49-F238E27FC236}">
              <a16:creationId xmlns:a16="http://schemas.microsoft.com/office/drawing/2014/main" id="{805597A2-A60E-48B9-8CE2-B2095B917858}"/>
            </a:ext>
          </a:extLst>
        </xdr:cNvPr>
        <xdr:cNvSpPr/>
      </xdr:nvSpPr>
      <xdr:spPr>
        <a:xfrm>
          <a:off x="168275" y="4476734"/>
          <a:ext cx="2079764"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8ED2017-F23F-4A5E-ADE0-57AF774CD28D}" type="TxLink">
            <a:rPr lang="en-US" sz="1050" b="0" i="0" u="none" strike="noStrike">
              <a:solidFill>
                <a:srgbClr val="695E4A"/>
              </a:solidFill>
              <a:effectLst/>
              <a:latin typeface="Calibri regular"/>
              <a:ea typeface="+mn-ea"/>
              <a:cs typeface="+mn-cs"/>
            </a:rPr>
            <a:pPr algn="l"/>
            <a:t>MANUFATURED CAPITAL </a:t>
          </a:fld>
          <a:endParaRPr lang="en-US" sz="1050" b="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218360</xdr:rowOff>
    </xdr:from>
    <xdr:to>
      <xdr:col>1</xdr:col>
      <xdr:colOff>139</xdr:colOff>
      <xdr:row>16</xdr:row>
      <xdr:rowOff>295462</xdr:rowOff>
    </xdr:to>
    <xdr:sp macro="" textlink="Índice!B141">
      <xdr:nvSpPr>
        <xdr:cNvPr id="27" name="Retângulo: Cantos Arredondados 26">
          <a:hlinkClick xmlns:r="http://schemas.openxmlformats.org/officeDocument/2006/relationships" r:id="rId1"/>
          <a:extLst>
            <a:ext uri="{FF2B5EF4-FFF2-40B4-BE49-F238E27FC236}">
              <a16:creationId xmlns:a16="http://schemas.microsoft.com/office/drawing/2014/main" id="{ADB1B250-9054-4D5D-AA3A-EEA2CBE01905}"/>
            </a:ext>
          </a:extLst>
        </xdr:cNvPr>
        <xdr:cNvSpPr/>
      </xdr:nvSpPr>
      <xdr:spPr>
        <a:xfrm>
          <a:off x="168275" y="4933235"/>
          <a:ext cx="2079764" cy="391427"/>
        </a:xfrm>
        <a:prstGeom prst="roundRect">
          <a:avLst/>
        </a:prstGeom>
        <a:solidFill>
          <a:srgbClr val="7F5A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F27F5D7-0BEE-481C-83B9-AFCDA79942A7}" type="TxLink">
            <a:rPr lang="en-US" sz="1050" b="1" i="0" u="none" strike="noStrike">
              <a:solidFill>
                <a:schemeClr val="bg1"/>
              </a:solidFill>
              <a:effectLst/>
              <a:latin typeface="Calibri regular"/>
              <a:ea typeface="+mn-ea"/>
              <a:cs typeface="+mn-cs"/>
            </a:rPr>
            <a:pPr algn="l"/>
            <a:t>PROPRIETARY DISCLOSURES</a:t>
          </a:fld>
          <a:endParaRPr lang="en-US" sz="105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16</xdr:row>
      <xdr:rowOff>364490</xdr:rowOff>
    </xdr:from>
    <xdr:to>
      <xdr:col>0</xdr:col>
      <xdr:colOff>2244550</xdr:colOff>
      <xdr:row>18</xdr:row>
      <xdr:rowOff>1212</xdr:rowOff>
    </xdr:to>
    <xdr:sp macro="" textlink="Índice!C141">
      <xdr:nvSpPr>
        <xdr:cNvPr id="28" name="Retângulo: Cantos Arredondados 27">
          <a:hlinkClick xmlns:r="http://schemas.openxmlformats.org/officeDocument/2006/relationships" r:id="rId1"/>
          <a:extLst>
            <a:ext uri="{FF2B5EF4-FFF2-40B4-BE49-F238E27FC236}">
              <a16:creationId xmlns:a16="http://schemas.microsoft.com/office/drawing/2014/main" id="{137B9A49-DA64-4F07-9D8C-47C8139238D7}"/>
            </a:ext>
          </a:extLst>
        </xdr:cNvPr>
        <xdr:cNvSpPr/>
      </xdr:nvSpPr>
      <xdr:spPr>
        <a:xfrm>
          <a:off x="339725" y="5393690"/>
          <a:ext cx="1904825" cy="389197"/>
        </a:xfrm>
        <a:prstGeom prst="roundRect">
          <a:avLst/>
        </a:prstGeom>
        <a:solidFill>
          <a:srgbClr val="7F5A00"/>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3A143FBB-1F05-4FAC-A139-5F0E04E33833}" type="TxLink">
            <a:rPr lang="en-US" sz="1000" b="0" i="0" u="none" strike="noStrike">
              <a:solidFill>
                <a:schemeClr val="bg1"/>
              </a:solidFill>
              <a:effectLst/>
              <a:latin typeface="Calibri regular"/>
              <a:ea typeface="+mn-ea"/>
              <a:cs typeface="+mn-cs"/>
            </a:rPr>
            <a:pPr algn="l"/>
            <a:t>Socio-environmental contributions</a:t>
          </a:fld>
          <a:endParaRPr lang="en-US" sz="11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339725</xdr:colOff>
      <xdr:row>18</xdr:row>
      <xdr:rowOff>59690</xdr:rowOff>
    </xdr:from>
    <xdr:to>
      <xdr:col>0</xdr:col>
      <xdr:colOff>2244550</xdr:colOff>
      <xdr:row>19</xdr:row>
      <xdr:rowOff>134562</xdr:rowOff>
    </xdr:to>
    <xdr:sp macro="" textlink="Índice!C148">
      <xdr:nvSpPr>
        <xdr:cNvPr id="29" name="Retângulo: Cantos Arredondados 28">
          <a:hlinkClick xmlns:r="http://schemas.openxmlformats.org/officeDocument/2006/relationships" r:id="rId11"/>
          <a:extLst>
            <a:ext uri="{FF2B5EF4-FFF2-40B4-BE49-F238E27FC236}">
              <a16:creationId xmlns:a16="http://schemas.microsoft.com/office/drawing/2014/main" id="{DFACD81D-C23D-4133-ABC5-48C9C928A60B}"/>
            </a:ext>
          </a:extLst>
        </xdr:cNvPr>
        <xdr:cNvSpPr/>
      </xdr:nvSpPr>
      <xdr:spPr>
        <a:xfrm>
          <a:off x="339725" y="5841365"/>
          <a:ext cx="1904825" cy="389197"/>
        </a:xfrm>
        <a:prstGeom prst="roundRect">
          <a:avLst/>
        </a:prstGeom>
        <a:solidFill>
          <a:srgbClr val="7F5A00"/>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D383ED3B-1560-4521-9616-BD3D00F71816}" type="TxLink">
            <a:rPr lang="en-US" sz="1000" b="1" i="0" u="sng" strike="noStrike">
              <a:solidFill>
                <a:schemeClr val="bg1"/>
              </a:solidFill>
              <a:effectLst/>
              <a:latin typeface="Calibri regular"/>
              <a:ea typeface="+mn-ea"/>
              <a:cs typeface="+mn-cs"/>
            </a:rPr>
            <a:pPr algn="l"/>
            <a:t>Taxes and government interests or holdings</a:t>
          </a:fld>
          <a:endParaRPr lang="en-US" sz="11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0" name="Imagem 29">
          <a:extLst>
            <a:ext uri="{FF2B5EF4-FFF2-40B4-BE49-F238E27FC236}">
              <a16:creationId xmlns:a16="http://schemas.microsoft.com/office/drawing/2014/main" id="{42081455-F227-47F6-8212-F0A09565ED0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1" name="Agrupar 30">
          <a:hlinkClick xmlns:r="http://schemas.openxmlformats.org/officeDocument/2006/relationships" r:id="rId13"/>
          <a:extLst>
            <a:ext uri="{FF2B5EF4-FFF2-40B4-BE49-F238E27FC236}">
              <a16:creationId xmlns:a16="http://schemas.microsoft.com/office/drawing/2014/main" id="{B5CEB0F9-5348-4D56-889C-150EFFC925CF}"/>
            </a:ext>
          </a:extLst>
        </xdr:cNvPr>
        <xdr:cNvGrpSpPr/>
      </xdr:nvGrpSpPr>
      <xdr:grpSpPr>
        <a:xfrm>
          <a:off x="2914650" y="138112"/>
          <a:ext cx="1333500" cy="385200"/>
          <a:chOff x="2914760" y="138112"/>
          <a:chExt cx="1325814" cy="385200"/>
        </a:xfrm>
      </xdr:grpSpPr>
      <xdr:sp macro="" textlink="">
        <xdr:nvSpPr>
          <xdr:cNvPr id="32" name="Retângulo 31">
            <a:extLst>
              <a:ext uri="{FF2B5EF4-FFF2-40B4-BE49-F238E27FC236}">
                <a16:creationId xmlns:a16="http://schemas.microsoft.com/office/drawing/2014/main" id="{462D70A1-9648-0B4E-E183-60000CC56B3D}"/>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33" name="Imagem 32">
            <a:extLst>
              <a:ext uri="{FF2B5EF4-FFF2-40B4-BE49-F238E27FC236}">
                <a16:creationId xmlns:a16="http://schemas.microsoft.com/office/drawing/2014/main" id="{712942CD-25C0-74CE-FE76-0EB2347D602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34" name="Agrupar 33">
          <a:hlinkClick xmlns:r="http://schemas.openxmlformats.org/officeDocument/2006/relationships" r:id="rId15"/>
          <a:extLst>
            <a:ext uri="{FF2B5EF4-FFF2-40B4-BE49-F238E27FC236}">
              <a16:creationId xmlns:a16="http://schemas.microsoft.com/office/drawing/2014/main" id="{53655884-0CDB-4BFC-81C5-3C36D144AFF0}"/>
            </a:ext>
          </a:extLst>
        </xdr:cNvPr>
        <xdr:cNvGrpSpPr/>
      </xdr:nvGrpSpPr>
      <xdr:grpSpPr>
        <a:xfrm>
          <a:off x="4330700" y="150018"/>
          <a:ext cx="1104900" cy="375675"/>
          <a:chOff x="4295775" y="140493"/>
          <a:chExt cx="1104900" cy="385200"/>
        </a:xfrm>
      </xdr:grpSpPr>
      <xdr:sp macro="" textlink="">
        <xdr:nvSpPr>
          <xdr:cNvPr id="35" name="Retângulo 34">
            <a:extLst>
              <a:ext uri="{FF2B5EF4-FFF2-40B4-BE49-F238E27FC236}">
                <a16:creationId xmlns:a16="http://schemas.microsoft.com/office/drawing/2014/main" id="{C1355542-29A9-01B2-2DDB-C67D0A64A777}"/>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36" name="Imagem 35">
            <a:extLst>
              <a:ext uri="{FF2B5EF4-FFF2-40B4-BE49-F238E27FC236}">
                <a16:creationId xmlns:a16="http://schemas.microsoft.com/office/drawing/2014/main" id="{DB2A026F-3747-8167-2EA6-6348054D9D9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338504</xdr:colOff>
      <xdr:row>4</xdr:row>
      <xdr:rowOff>72736</xdr:rowOff>
    </xdr:from>
    <xdr:to>
      <xdr:col>0</xdr:col>
      <xdr:colOff>2243329</xdr:colOff>
      <xdr:row>5</xdr:row>
      <xdr:rowOff>167986</xdr:rowOff>
    </xdr:to>
    <xdr:sp macro="" textlink="Índice!C6">
      <xdr:nvSpPr>
        <xdr:cNvPr id="48" name="Retângulo: Cantos Arredondados 47">
          <a:hlinkClick xmlns:r="http://schemas.openxmlformats.org/officeDocument/2006/relationships" r:id="rId1"/>
          <a:extLst>
            <a:ext uri="{FF2B5EF4-FFF2-40B4-BE49-F238E27FC236}">
              <a16:creationId xmlns:a16="http://schemas.microsoft.com/office/drawing/2014/main" id="{EB987491-2F03-84FD-0E26-ABB8ABAF2B73}"/>
            </a:ext>
          </a:extLst>
        </xdr:cNvPr>
        <xdr:cNvSpPr/>
      </xdr:nvSpPr>
      <xdr:spPr>
        <a:xfrm>
          <a:off x="328979" y="1330036"/>
          <a:ext cx="1908000" cy="400050"/>
        </a:xfrm>
        <a:prstGeom prst="roundRect">
          <a:avLst/>
        </a:prstGeom>
        <a:solidFill>
          <a:srgbClr val="FCB316"/>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B835F59-A270-4C9C-A7B5-C00E2651F1AA}"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About this report</a:t>
          </a:fld>
          <a:endParaRPr lang="en-US" sz="14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63" name="Retângulo: Cantos Arredondados 62">
          <a:hlinkClick xmlns:r="http://schemas.openxmlformats.org/officeDocument/2006/relationships" r:id="rId1"/>
          <a:extLst>
            <a:ext uri="{FF2B5EF4-FFF2-40B4-BE49-F238E27FC236}">
              <a16:creationId xmlns:a16="http://schemas.microsoft.com/office/drawing/2014/main" id="{4E9FEF4A-C39A-D480-8758-D450BAE48503}"/>
            </a:ext>
          </a:extLst>
        </xdr:cNvPr>
        <xdr:cNvSpPr/>
      </xdr:nvSpPr>
      <xdr:spPr>
        <a:xfrm>
          <a:off x="161925" y="835479"/>
          <a:ext cx="2076451" cy="396000"/>
        </a:xfrm>
        <a:prstGeom prst="round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4409DA-4D03-4020-B37E-CCFB8219658C}"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FOREWORD</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8</xdr:col>
      <xdr:colOff>1083395</xdr:colOff>
      <xdr:row>0</xdr:row>
      <xdr:rowOff>129787</xdr:rowOff>
    </xdr:from>
    <xdr:to>
      <xdr:col>9</xdr:col>
      <xdr:colOff>109625</xdr:colOff>
      <xdr:row>1</xdr:row>
      <xdr:rowOff>207293</xdr:rowOff>
    </xdr:to>
    <xdr:grpSp>
      <xdr:nvGrpSpPr>
        <xdr:cNvPr id="23" name="Agrupar 22">
          <a:hlinkClick xmlns:r="http://schemas.openxmlformats.org/officeDocument/2006/relationships" r:id="rId2"/>
          <a:extLst>
            <a:ext uri="{FF2B5EF4-FFF2-40B4-BE49-F238E27FC236}">
              <a16:creationId xmlns:a16="http://schemas.microsoft.com/office/drawing/2014/main" id="{27EC0A41-CDA1-7565-CC26-A26543B3BD59}"/>
            </a:ext>
          </a:extLst>
        </xdr:cNvPr>
        <xdr:cNvGrpSpPr/>
      </xdr:nvGrpSpPr>
      <xdr:grpSpPr>
        <a:xfrm>
          <a:off x="11922845" y="129787"/>
          <a:ext cx="416880" cy="391831"/>
          <a:chOff x="11937133" y="129787"/>
          <a:chExt cx="416880" cy="386672"/>
        </a:xfrm>
      </xdr:grpSpPr>
      <xdr:sp macro="" textlink="">
        <xdr:nvSpPr>
          <xdr:cNvPr id="17" name="Retângulo: Cantos Arredondados 16">
            <a:extLst>
              <a:ext uri="{FF2B5EF4-FFF2-40B4-BE49-F238E27FC236}">
                <a16:creationId xmlns:a16="http://schemas.microsoft.com/office/drawing/2014/main" id="{01FA578B-2160-725A-F6DC-0B6EAE915E12}"/>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8" name="Seta: para a Direita 17">
            <a:extLst>
              <a:ext uri="{FF2B5EF4-FFF2-40B4-BE49-F238E27FC236}">
                <a16:creationId xmlns:a16="http://schemas.microsoft.com/office/drawing/2014/main" id="{C6DEC629-2955-E157-11A2-2F3B5E3E6480}"/>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587375</xdr:colOff>
      <xdr:row>0</xdr:row>
      <xdr:rowOff>129787</xdr:rowOff>
    </xdr:from>
    <xdr:to>
      <xdr:col>8</xdr:col>
      <xdr:colOff>994328</xdr:colOff>
      <xdr:row>1</xdr:row>
      <xdr:rowOff>207293</xdr:rowOff>
    </xdr:to>
    <xdr:grpSp>
      <xdr:nvGrpSpPr>
        <xdr:cNvPr id="22" name="Agrupar 21">
          <a:hlinkClick xmlns:r="http://schemas.openxmlformats.org/officeDocument/2006/relationships" r:id="rId3"/>
          <a:extLst>
            <a:ext uri="{FF2B5EF4-FFF2-40B4-BE49-F238E27FC236}">
              <a16:creationId xmlns:a16="http://schemas.microsoft.com/office/drawing/2014/main" id="{3144A2F0-6B8C-54AB-EC68-A69E06C68899}"/>
            </a:ext>
          </a:extLst>
        </xdr:cNvPr>
        <xdr:cNvGrpSpPr/>
      </xdr:nvGrpSpPr>
      <xdr:grpSpPr>
        <a:xfrm>
          <a:off x="11426825" y="129787"/>
          <a:ext cx="406953" cy="391831"/>
          <a:chOff x="11434763" y="129787"/>
          <a:chExt cx="413303" cy="386672"/>
        </a:xfrm>
      </xdr:grpSpPr>
      <xdr:sp macro="" textlink="">
        <xdr:nvSpPr>
          <xdr:cNvPr id="20" name="Retângulo: Cantos Arredondados 19">
            <a:extLst>
              <a:ext uri="{FF2B5EF4-FFF2-40B4-BE49-F238E27FC236}">
                <a16:creationId xmlns:a16="http://schemas.microsoft.com/office/drawing/2014/main" id="{A1B8975E-244C-7994-7732-96CDD1D763E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21" name="Seta: para a Direita 20">
            <a:extLst>
              <a:ext uri="{FF2B5EF4-FFF2-40B4-BE49-F238E27FC236}">
                <a16:creationId xmlns:a16="http://schemas.microsoft.com/office/drawing/2014/main" id="{F813EDC2-026C-1E3E-02CC-326F7D9E77EB}"/>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338504</xdr:colOff>
      <xdr:row>5</xdr:row>
      <xdr:rowOff>250247</xdr:rowOff>
    </xdr:from>
    <xdr:to>
      <xdr:col>0</xdr:col>
      <xdr:colOff>2243329</xdr:colOff>
      <xdr:row>7</xdr:row>
      <xdr:rowOff>21647</xdr:rowOff>
    </xdr:to>
    <xdr:sp macro="" textlink="Índice!C9">
      <xdr:nvSpPr>
        <xdr:cNvPr id="24" name="Retângulo: Cantos Arredondados 23">
          <a:hlinkClick xmlns:r="http://schemas.openxmlformats.org/officeDocument/2006/relationships" r:id="rId2"/>
          <a:extLst>
            <a:ext uri="{FF2B5EF4-FFF2-40B4-BE49-F238E27FC236}">
              <a16:creationId xmlns:a16="http://schemas.microsoft.com/office/drawing/2014/main" id="{9DEE7F79-9B92-5C55-73E9-D060A5D1413C}"/>
            </a:ext>
          </a:extLst>
        </xdr:cNvPr>
        <xdr:cNvSpPr/>
      </xdr:nvSpPr>
      <xdr:spPr>
        <a:xfrm>
          <a:off x="328979" y="1821872"/>
          <a:ext cx="1908000" cy="400050"/>
        </a:xfrm>
        <a:prstGeom prst="round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3E37810-79B4-4059-B56A-AB1C9C74BECD}"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Double materiality</a:t>
          </a:fld>
          <a:endParaRPr lang="en-US" sz="1400">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113433</xdr:rowOff>
    </xdr:from>
    <xdr:to>
      <xdr:col>0</xdr:col>
      <xdr:colOff>2244726</xdr:colOff>
      <xdr:row>8</xdr:row>
      <xdr:rowOff>188305</xdr:rowOff>
    </xdr:to>
    <xdr:sp macro="" textlink="Índice!B11">
      <xdr:nvSpPr>
        <xdr:cNvPr id="25" name="Retângulo: Cantos Arredondados 24">
          <a:hlinkClick xmlns:r="http://schemas.openxmlformats.org/officeDocument/2006/relationships" r:id="rId4"/>
          <a:extLst>
            <a:ext uri="{FF2B5EF4-FFF2-40B4-BE49-F238E27FC236}">
              <a16:creationId xmlns:a16="http://schemas.microsoft.com/office/drawing/2014/main" id="{D5564B2E-54FF-B567-73EE-60AEAFC6152D}"/>
            </a:ext>
          </a:extLst>
        </xdr:cNvPr>
        <xdr:cNvSpPr/>
      </xdr:nvSpPr>
      <xdr:spPr>
        <a:xfrm>
          <a:off x="161925" y="2320512"/>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FBD0752-CED7-4E9C-B2D2-8A5350A6B81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300469</xdr:rowOff>
    </xdr:from>
    <xdr:to>
      <xdr:col>0</xdr:col>
      <xdr:colOff>2244726</xdr:colOff>
      <xdr:row>10</xdr:row>
      <xdr:rowOff>54665</xdr:rowOff>
    </xdr:to>
    <xdr:sp macro="" textlink="Índice!B18">
      <xdr:nvSpPr>
        <xdr:cNvPr id="26" name="Retângulo: Cantos Arredondados 25">
          <a:hlinkClick xmlns:r="http://schemas.openxmlformats.org/officeDocument/2006/relationships" r:id="rId5"/>
          <a:extLst>
            <a:ext uri="{FF2B5EF4-FFF2-40B4-BE49-F238E27FC236}">
              <a16:creationId xmlns:a16="http://schemas.microsoft.com/office/drawing/2014/main" id="{29AEF2D5-6A4C-A03B-F7DD-514CC770F4A2}"/>
            </a:ext>
          </a:extLst>
        </xdr:cNvPr>
        <xdr:cNvSpPr/>
      </xdr:nvSpPr>
      <xdr:spPr>
        <a:xfrm>
          <a:off x="161925" y="2819151"/>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5A3C4C6-2F8E-4C8A-A20B-94EAB6626D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10</xdr:row>
      <xdr:rowOff>154130</xdr:rowOff>
    </xdr:from>
    <xdr:to>
      <xdr:col>0</xdr:col>
      <xdr:colOff>2244726</xdr:colOff>
      <xdr:row>11</xdr:row>
      <xdr:rowOff>229001</xdr:rowOff>
    </xdr:to>
    <xdr:sp macro="" textlink="Índice!B42">
      <xdr:nvSpPr>
        <xdr:cNvPr id="27" name="Retângulo: Cantos Arredondados 26">
          <a:hlinkClick xmlns:r="http://schemas.openxmlformats.org/officeDocument/2006/relationships" r:id="rId6"/>
          <a:extLst>
            <a:ext uri="{FF2B5EF4-FFF2-40B4-BE49-F238E27FC236}">
              <a16:creationId xmlns:a16="http://schemas.microsoft.com/office/drawing/2014/main" id="{3B9DE35F-8D0C-48F3-C271-2437504EAFE2}"/>
            </a:ext>
          </a:extLst>
        </xdr:cNvPr>
        <xdr:cNvSpPr/>
      </xdr:nvSpPr>
      <xdr:spPr>
        <a:xfrm>
          <a:off x="161925" y="3324594"/>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93EEDA0-92BD-4970-8D72-D798674A15D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17316</xdr:rowOff>
    </xdr:from>
    <xdr:to>
      <xdr:col>0</xdr:col>
      <xdr:colOff>2244726</xdr:colOff>
      <xdr:row>13</xdr:row>
      <xdr:rowOff>92188</xdr:rowOff>
    </xdr:to>
    <xdr:sp macro="" textlink="Índice!B46">
      <xdr:nvSpPr>
        <xdr:cNvPr id="28" name="Retângulo: Cantos Arredondados 27">
          <a:hlinkClick xmlns:r="http://schemas.openxmlformats.org/officeDocument/2006/relationships" r:id="rId7"/>
          <a:extLst>
            <a:ext uri="{FF2B5EF4-FFF2-40B4-BE49-F238E27FC236}">
              <a16:creationId xmlns:a16="http://schemas.microsoft.com/office/drawing/2014/main" id="{7F077ACB-60AC-A9B6-F5AC-22BEB38540AE}"/>
            </a:ext>
          </a:extLst>
        </xdr:cNvPr>
        <xdr:cNvSpPr/>
      </xdr:nvSpPr>
      <xdr:spPr>
        <a:xfrm>
          <a:off x="161925" y="3823234"/>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5E4E770-6EEB-458D-97DF-CAC33D3C8BE8}"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13</xdr:row>
      <xdr:rowOff>194827</xdr:rowOff>
    </xdr:from>
    <xdr:to>
      <xdr:col>0</xdr:col>
      <xdr:colOff>2244726</xdr:colOff>
      <xdr:row>14</xdr:row>
      <xdr:rowOff>281038</xdr:rowOff>
    </xdr:to>
    <xdr:sp macro="" textlink="Índice!B85">
      <xdr:nvSpPr>
        <xdr:cNvPr id="29" name="Retângulo: Cantos Arredondados 28">
          <a:hlinkClick xmlns:r="http://schemas.openxmlformats.org/officeDocument/2006/relationships" r:id="rId8"/>
          <a:extLst>
            <a:ext uri="{FF2B5EF4-FFF2-40B4-BE49-F238E27FC236}">
              <a16:creationId xmlns:a16="http://schemas.microsoft.com/office/drawing/2014/main" id="{C570CACF-700D-EB6E-BF1A-3F7D349CBB67}"/>
            </a:ext>
          </a:extLst>
        </xdr:cNvPr>
        <xdr:cNvSpPr/>
      </xdr:nvSpPr>
      <xdr:spPr>
        <a:xfrm>
          <a:off x="161925" y="4328677"/>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6A94970-1119-4822-807A-EC0BD054D748}"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58013</xdr:rowOff>
    </xdr:from>
    <xdr:to>
      <xdr:col>0</xdr:col>
      <xdr:colOff>2244726</xdr:colOff>
      <xdr:row>16</xdr:row>
      <xdr:rowOff>150573</xdr:rowOff>
    </xdr:to>
    <xdr:sp macro="" textlink="Índice!B114">
      <xdr:nvSpPr>
        <xdr:cNvPr id="30" name="Retângulo: Cantos Arredondados 29">
          <a:hlinkClick xmlns:r="http://schemas.openxmlformats.org/officeDocument/2006/relationships" r:id="rId9"/>
          <a:extLst>
            <a:ext uri="{FF2B5EF4-FFF2-40B4-BE49-F238E27FC236}">
              <a16:creationId xmlns:a16="http://schemas.microsoft.com/office/drawing/2014/main" id="{E0ECEF64-EB9D-FA09-3FDC-946B1DF9D125}"/>
            </a:ext>
          </a:extLst>
        </xdr:cNvPr>
        <xdr:cNvSpPr/>
      </xdr:nvSpPr>
      <xdr:spPr>
        <a:xfrm>
          <a:off x="161925" y="4819152"/>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B0CF55C-A2CD-441C-AA8A-B2CD98069058}"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16</xdr:row>
      <xdr:rowOff>245049</xdr:rowOff>
    </xdr:from>
    <xdr:to>
      <xdr:col>0</xdr:col>
      <xdr:colOff>2244726</xdr:colOff>
      <xdr:row>18</xdr:row>
      <xdr:rowOff>4235</xdr:rowOff>
    </xdr:to>
    <xdr:sp macro="" textlink="Índice!B132">
      <xdr:nvSpPr>
        <xdr:cNvPr id="31" name="Retângulo: Cantos Arredondados 30">
          <a:hlinkClick xmlns:r="http://schemas.openxmlformats.org/officeDocument/2006/relationships" r:id="rId10"/>
          <a:extLst>
            <a:ext uri="{FF2B5EF4-FFF2-40B4-BE49-F238E27FC236}">
              <a16:creationId xmlns:a16="http://schemas.microsoft.com/office/drawing/2014/main" id="{2A0FF3EA-E74B-4E95-208A-919FE6F442FB}"/>
            </a:ext>
          </a:extLst>
        </xdr:cNvPr>
        <xdr:cNvSpPr/>
      </xdr:nvSpPr>
      <xdr:spPr>
        <a:xfrm>
          <a:off x="161925" y="5308267"/>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5756433D-3820-4FFC-AD52-8D98845A9850}"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98710</xdr:rowOff>
    </xdr:from>
    <xdr:to>
      <xdr:col>0</xdr:col>
      <xdr:colOff>2244726</xdr:colOff>
      <xdr:row>19</xdr:row>
      <xdr:rowOff>186281</xdr:rowOff>
    </xdr:to>
    <xdr:sp macro="" textlink="Índice!B134">
      <xdr:nvSpPr>
        <xdr:cNvPr id="32" name="Retângulo: Cantos Arredondados 31">
          <a:hlinkClick xmlns:r="http://schemas.openxmlformats.org/officeDocument/2006/relationships" r:id="rId11"/>
          <a:extLst>
            <a:ext uri="{FF2B5EF4-FFF2-40B4-BE49-F238E27FC236}">
              <a16:creationId xmlns:a16="http://schemas.microsoft.com/office/drawing/2014/main" id="{A88AD740-1AF9-90F3-4F6D-3614FD9A44D3}"/>
            </a:ext>
          </a:extLst>
        </xdr:cNvPr>
        <xdr:cNvSpPr/>
      </xdr:nvSpPr>
      <xdr:spPr>
        <a:xfrm>
          <a:off x="161925" y="5798742"/>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5DD2491-E54E-46D3-B547-36895BA9AD5F}"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282575</xdr:rowOff>
    </xdr:from>
    <xdr:to>
      <xdr:col>0</xdr:col>
      <xdr:colOff>2244726</xdr:colOff>
      <xdr:row>21</xdr:row>
      <xdr:rowOff>54461</xdr:rowOff>
    </xdr:to>
    <xdr:sp macro="" textlink="Índice!B141">
      <xdr:nvSpPr>
        <xdr:cNvPr id="33" name="Retângulo: Cantos Arredondados 32">
          <a:hlinkClick xmlns:r="http://schemas.openxmlformats.org/officeDocument/2006/relationships" r:id="rId12"/>
          <a:extLst>
            <a:ext uri="{FF2B5EF4-FFF2-40B4-BE49-F238E27FC236}">
              <a16:creationId xmlns:a16="http://schemas.microsoft.com/office/drawing/2014/main" id="{593FA18B-E83D-3248-704F-515763E10DF4}"/>
            </a:ext>
          </a:extLst>
        </xdr:cNvPr>
        <xdr:cNvSpPr/>
      </xdr:nvSpPr>
      <xdr:spPr>
        <a:xfrm>
          <a:off x="161925" y="6287861"/>
          <a:ext cx="2076451" cy="39600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60E96EE-6D56-41EA-BB2B-2F65C7814AE7}"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3" name="Imagem 2">
          <a:extLst>
            <a:ext uri="{FF2B5EF4-FFF2-40B4-BE49-F238E27FC236}">
              <a16:creationId xmlns:a16="http://schemas.microsoft.com/office/drawing/2014/main" id="{547C23A1-6C88-400D-8E85-274FFA488D7E}"/>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4" name="Agrupar 3">
          <a:hlinkClick xmlns:r="http://schemas.openxmlformats.org/officeDocument/2006/relationships" r:id="rId14"/>
          <a:extLst>
            <a:ext uri="{FF2B5EF4-FFF2-40B4-BE49-F238E27FC236}">
              <a16:creationId xmlns:a16="http://schemas.microsoft.com/office/drawing/2014/main" id="{7750EE9E-D658-4876-B73A-AFD1E4AA2CBE}"/>
            </a:ext>
          </a:extLst>
        </xdr:cNvPr>
        <xdr:cNvGrpSpPr/>
      </xdr:nvGrpSpPr>
      <xdr:grpSpPr>
        <a:xfrm>
          <a:off x="2914650" y="138112"/>
          <a:ext cx="1333500" cy="385200"/>
          <a:chOff x="2914760" y="138112"/>
          <a:chExt cx="1325814" cy="385200"/>
        </a:xfrm>
      </xdr:grpSpPr>
      <xdr:sp macro="" textlink="">
        <xdr:nvSpPr>
          <xdr:cNvPr id="5" name="Retângulo 4">
            <a:extLst>
              <a:ext uri="{FF2B5EF4-FFF2-40B4-BE49-F238E27FC236}">
                <a16:creationId xmlns:a16="http://schemas.microsoft.com/office/drawing/2014/main" id="{D8924035-9313-87DD-894C-2CDCBE9792CA}"/>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6" name="Imagem 5">
            <a:extLst>
              <a:ext uri="{FF2B5EF4-FFF2-40B4-BE49-F238E27FC236}">
                <a16:creationId xmlns:a16="http://schemas.microsoft.com/office/drawing/2014/main" id="{0AB50E99-9ACB-44A3-4AAB-1C9F7FA2DAA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7" name="Agrupar 6">
          <a:hlinkClick xmlns:r="http://schemas.openxmlformats.org/officeDocument/2006/relationships" r:id="rId3"/>
          <a:extLst>
            <a:ext uri="{FF2B5EF4-FFF2-40B4-BE49-F238E27FC236}">
              <a16:creationId xmlns:a16="http://schemas.microsoft.com/office/drawing/2014/main" id="{CAD7CEF5-07E6-495B-BCC7-43DFDD4848CD}"/>
            </a:ext>
          </a:extLst>
        </xdr:cNvPr>
        <xdr:cNvGrpSpPr/>
      </xdr:nvGrpSpPr>
      <xdr:grpSpPr>
        <a:xfrm>
          <a:off x="4330700" y="150018"/>
          <a:ext cx="1104900" cy="375675"/>
          <a:chOff x="4295775" y="140493"/>
          <a:chExt cx="1104900" cy="385200"/>
        </a:xfrm>
      </xdr:grpSpPr>
      <xdr:sp macro="" textlink="">
        <xdr:nvSpPr>
          <xdr:cNvPr id="8" name="Retângulo 7">
            <a:extLst>
              <a:ext uri="{FF2B5EF4-FFF2-40B4-BE49-F238E27FC236}">
                <a16:creationId xmlns:a16="http://schemas.microsoft.com/office/drawing/2014/main" id="{1596B7D4-8CB9-C227-DCD9-8F8015A859A4}"/>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15" name="Imagem 14">
            <a:extLst>
              <a:ext uri="{FF2B5EF4-FFF2-40B4-BE49-F238E27FC236}">
                <a16:creationId xmlns:a16="http://schemas.microsoft.com/office/drawing/2014/main" id="{E2EC8326-3D83-BC42-DF2F-A40D917C0E1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1083395</xdr:colOff>
      <xdr:row>0</xdr:row>
      <xdr:rowOff>133350</xdr:rowOff>
    </xdr:from>
    <xdr:to>
      <xdr:col>9</xdr:col>
      <xdr:colOff>109625</xdr:colOff>
      <xdr:row>1</xdr:row>
      <xdr:rowOff>207681</xdr:rowOff>
    </xdr:to>
    <xdr:grpSp>
      <xdr:nvGrpSpPr>
        <xdr:cNvPr id="13" name="Agrupar 12">
          <a:hlinkClick xmlns:r="http://schemas.openxmlformats.org/officeDocument/2006/relationships" r:id="rId1"/>
          <a:extLst>
            <a:ext uri="{FF2B5EF4-FFF2-40B4-BE49-F238E27FC236}">
              <a16:creationId xmlns:a16="http://schemas.microsoft.com/office/drawing/2014/main" id="{6085E8E1-0499-4C8A-A380-483AD21AB22F}"/>
            </a:ext>
          </a:extLst>
        </xdr:cNvPr>
        <xdr:cNvGrpSpPr/>
      </xdr:nvGrpSpPr>
      <xdr:grpSpPr>
        <a:xfrm>
          <a:off x="11922845" y="133350"/>
          <a:ext cx="416880" cy="388656"/>
          <a:chOff x="11937133" y="129787"/>
          <a:chExt cx="416880" cy="386672"/>
        </a:xfrm>
      </xdr:grpSpPr>
      <xdr:sp macro="" textlink="">
        <xdr:nvSpPr>
          <xdr:cNvPr id="14" name="Retângulo: Cantos Arredondados 13">
            <a:extLst>
              <a:ext uri="{FF2B5EF4-FFF2-40B4-BE49-F238E27FC236}">
                <a16:creationId xmlns:a16="http://schemas.microsoft.com/office/drawing/2014/main" id="{279A3859-F6B9-8D7A-E0C7-CC5090CD0A5D}"/>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5" name="Seta: para a Direita 14">
            <a:extLst>
              <a:ext uri="{FF2B5EF4-FFF2-40B4-BE49-F238E27FC236}">
                <a16:creationId xmlns:a16="http://schemas.microsoft.com/office/drawing/2014/main" id="{B2870456-BC1C-B84E-137B-3BD326A5ED05}"/>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587375</xdr:colOff>
      <xdr:row>0</xdr:row>
      <xdr:rowOff>133350</xdr:rowOff>
    </xdr:from>
    <xdr:to>
      <xdr:col>8</xdr:col>
      <xdr:colOff>994328</xdr:colOff>
      <xdr:row>1</xdr:row>
      <xdr:rowOff>207681</xdr:rowOff>
    </xdr:to>
    <xdr:grpSp>
      <xdr:nvGrpSpPr>
        <xdr:cNvPr id="16" name="Agrupar 15">
          <a:hlinkClick xmlns:r="http://schemas.openxmlformats.org/officeDocument/2006/relationships" r:id="rId2"/>
          <a:extLst>
            <a:ext uri="{FF2B5EF4-FFF2-40B4-BE49-F238E27FC236}">
              <a16:creationId xmlns:a16="http://schemas.microsoft.com/office/drawing/2014/main" id="{ADECBC33-6AB6-4857-8F6E-93E83B1682FB}"/>
            </a:ext>
          </a:extLst>
        </xdr:cNvPr>
        <xdr:cNvGrpSpPr/>
      </xdr:nvGrpSpPr>
      <xdr:grpSpPr>
        <a:xfrm>
          <a:off x="11426825" y="133350"/>
          <a:ext cx="406953" cy="388656"/>
          <a:chOff x="11434763" y="129787"/>
          <a:chExt cx="413303" cy="386672"/>
        </a:xfrm>
      </xdr:grpSpPr>
      <xdr:sp macro="" textlink="">
        <xdr:nvSpPr>
          <xdr:cNvPr id="17" name="Retângulo: Cantos Arredondados 16">
            <a:extLst>
              <a:ext uri="{FF2B5EF4-FFF2-40B4-BE49-F238E27FC236}">
                <a16:creationId xmlns:a16="http://schemas.microsoft.com/office/drawing/2014/main" id="{D7CFD815-9F93-FCF4-05D0-2B16BD156337}"/>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8" name="Seta: para a Direita 17">
            <a:extLst>
              <a:ext uri="{FF2B5EF4-FFF2-40B4-BE49-F238E27FC236}">
                <a16:creationId xmlns:a16="http://schemas.microsoft.com/office/drawing/2014/main" id="{46BC5AB9-020A-8C88-E8DB-A35B32A20514}"/>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338504</xdr:colOff>
      <xdr:row>4</xdr:row>
      <xdr:rowOff>72736</xdr:rowOff>
    </xdr:from>
    <xdr:to>
      <xdr:col>0</xdr:col>
      <xdr:colOff>2243329</xdr:colOff>
      <xdr:row>5</xdr:row>
      <xdr:rowOff>167986</xdr:rowOff>
    </xdr:to>
    <xdr:sp macro="" textlink="Índice!C6">
      <xdr:nvSpPr>
        <xdr:cNvPr id="3" name="Retângulo: Cantos Arredondados 2">
          <a:hlinkClick xmlns:r="http://schemas.openxmlformats.org/officeDocument/2006/relationships" r:id="rId2"/>
          <a:extLst>
            <a:ext uri="{FF2B5EF4-FFF2-40B4-BE49-F238E27FC236}">
              <a16:creationId xmlns:a16="http://schemas.microsoft.com/office/drawing/2014/main" id="{577FA450-AE11-4546-A498-C7E7A158EBD4}"/>
            </a:ext>
          </a:extLst>
        </xdr:cNvPr>
        <xdr:cNvSpPr/>
      </xdr:nvSpPr>
      <xdr:spPr>
        <a:xfrm>
          <a:off x="338504" y="1330036"/>
          <a:ext cx="1904825" cy="409575"/>
        </a:xfrm>
        <a:prstGeom prst="roundRect">
          <a:avLst/>
        </a:prstGeom>
        <a:solidFill>
          <a:srgbClr val="FCB316"/>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B835F59-A270-4C9C-A7B5-C00E2651F1AA}"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About this report</a:t>
          </a:fld>
          <a:endParaRPr lang="en-US" sz="14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2</xdr:row>
      <xdr:rowOff>209550</xdr:rowOff>
    </xdr:from>
    <xdr:to>
      <xdr:col>0</xdr:col>
      <xdr:colOff>2244726</xdr:colOff>
      <xdr:row>3</xdr:row>
      <xdr:rowOff>302111</xdr:rowOff>
    </xdr:to>
    <xdr:sp macro="" textlink="Índice!B6">
      <xdr:nvSpPr>
        <xdr:cNvPr id="11" name="Retângulo: Cantos Arredondados 10">
          <a:hlinkClick xmlns:r="http://schemas.openxmlformats.org/officeDocument/2006/relationships" r:id="rId2"/>
          <a:extLst>
            <a:ext uri="{FF2B5EF4-FFF2-40B4-BE49-F238E27FC236}">
              <a16:creationId xmlns:a16="http://schemas.microsoft.com/office/drawing/2014/main" id="{F423E51E-6E1C-4F30-A189-25EB32CA40D2}"/>
            </a:ext>
          </a:extLst>
        </xdr:cNvPr>
        <xdr:cNvSpPr/>
      </xdr:nvSpPr>
      <xdr:spPr>
        <a:xfrm>
          <a:off x="168275" y="838200"/>
          <a:ext cx="2076451" cy="406886"/>
        </a:xfrm>
        <a:prstGeom prst="roundRect">
          <a:avLst/>
        </a:prstGeom>
        <a:solidFill>
          <a:srgbClr val="FCB31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4409DA-4D03-4020-B37E-CCFB8219658C}"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FOREWORD</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338504</xdr:colOff>
      <xdr:row>5</xdr:row>
      <xdr:rowOff>250247</xdr:rowOff>
    </xdr:from>
    <xdr:to>
      <xdr:col>0</xdr:col>
      <xdr:colOff>2243329</xdr:colOff>
      <xdr:row>7</xdr:row>
      <xdr:rowOff>21647</xdr:rowOff>
    </xdr:to>
    <xdr:sp macro="" textlink="Índice!C9">
      <xdr:nvSpPr>
        <xdr:cNvPr id="30" name="Retângulo: Cantos Arredondados 29">
          <a:hlinkClick xmlns:r="http://schemas.openxmlformats.org/officeDocument/2006/relationships" r:id="rId3"/>
          <a:extLst>
            <a:ext uri="{FF2B5EF4-FFF2-40B4-BE49-F238E27FC236}">
              <a16:creationId xmlns:a16="http://schemas.microsoft.com/office/drawing/2014/main" id="{DA182CB9-6DD7-4377-8D29-5D563F33BB53}"/>
            </a:ext>
          </a:extLst>
        </xdr:cNvPr>
        <xdr:cNvSpPr/>
      </xdr:nvSpPr>
      <xdr:spPr>
        <a:xfrm>
          <a:off x="338504" y="1821872"/>
          <a:ext cx="1904825" cy="400050"/>
        </a:xfrm>
        <a:prstGeom prst="roundRect">
          <a:avLst/>
        </a:prstGeom>
        <a:solidFill>
          <a:srgbClr val="FCB316"/>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B3E37810-79B4-4059-B56A-AB1C9C74BECD}"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Double materiality</a:t>
          </a:fld>
          <a:endParaRPr lang="en-US" sz="14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7</xdr:row>
      <xdr:rowOff>113433</xdr:rowOff>
    </xdr:from>
    <xdr:to>
      <xdr:col>0</xdr:col>
      <xdr:colOff>2244726</xdr:colOff>
      <xdr:row>8</xdr:row>
      <xdr:rowOff>188305</xdr:rowOff>
    </xdr:to>
    <xdr:sp macro="" textlink="Índice!B11">
      <xdr:nvSpPr>
        <xdr:cNvPr id="31" name="Retângulo: Cantos Arredondados 30">
          <a:hlinkClick xmlns:r="http://schemas.openxmlformats.org/officeDocument/2006/relationships" r:id="rId1"/>
          <a:extLst>
            <a:ext uri="{FF2B5EF4-FFF2-40B4-BE49-F238E27FC236}">
              <a16:creationId xmlns:a16="http://schemas.microsoft.com/office/drawing/2014/main" id="{33D85755-E486-4A5E-8414-C967028AF1F4}"/>
            </a:ext>
          </a:extLst>
        </xdr:cNvPr>
        <xdr:cNvSpPr/>
      </xdr:nvSpPr>
      <xdr:spPr>
        <a:xfrm>
          <a:off x="168275" y="231370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FBD0752-CED7-4E9C-B2D2-8A5350A6B81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8</xdr:row>
      <xdr:rowOff>300469</xdr:rowOff>
    </xdr:from>
    <xdr:to>
      <xdr:col>0</xdr:col>
      <xdr:colOff>2244726</xdr:colOff>
      <xdr:row>10</xdr:row>
      <xdr:rowOff>54665</xdr:rowOff>
    </xdr:to>
    <xdr:sp macro="" textlink="Índice!B18">
      <xdr:nvSpPr>
        <xdr:cNvPr id="32" name="Retângulo: Cantos Arredondados 31">
          <a:hlinkClick xmlns:r="http://schemas.openxmlformats.org/officeDocument/2006/relationships" r:id="rId4"/>
          <a:extLst>
            <a:ext uri="{FF2B5EF4-FFF2-40B4-BE49-F238E27FC236}">
              <a16:creationId xmlns:a16="http://schemas.microsoft.com/office/drawing/2014/main" id="{8CD26CDD-4842-42BD-A1D0-A01B9EE28D89}"/>
            </a:ext>
          </a:extLst>
        </xdr:cNvPr>
        <xdr:cNvSpPr/>
      </xdr:nvSpPr>
      <xdr:spPr>
        <a:xfrm>
          <a:off x="168275" y="2815069"/>
          <a:ext cx="2076451" cy="38284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5A3C4C6-2F8E-4C8A-A20B-94EAB6626D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10</xdr:row>
      <xdr:rowOff>154130</xdr:rowOff>
    </xdr:from>
    <xdr:to>
      <xdr:col>0</xdr:col>
      <xdr:colOff>2244726</xdr:colOff>
      <xdr:row>11</xdr:row>
      <xdr:rowOff>229001</xdr:rowOff>
    </xdr:to>
    <xdr:sp macro="" textlink="Índice!B42">
      <xdr:nvSpPr>
        <xdr:cNvPr id="33" name="Retângulo: Cantos Arredondados 32">
          <a:hlinkClick xmlns:r="http://schemas.openxmlformats.org/officeDocument/2006/relationships" r:id="rId5"/>
          <a:extLst>
            <a:ext uri="{FF2B5EF4-FFF2-40B4-BE49-F238E27FC236}">
              <a16:creationId xmlns:a16="http://schemas.microsoft.com/office/drawing/2014/main" id="{161D6275-27D3-4F34-B1DB-646192A88A3B}"/>
            </a:ext>
          </a:extLst>
        </xdr:cNvPr>
        <xdr:cNvSpPr/>
      </xdr:nvSpPr>
      <xdr:spPr>
        <a:xfrm>
          <a:off x="168275" y="3297380"/>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93EEDA0-92BD-4970-8D72-D798674A15DF}"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12</xdr:row>
      <xdr:rowOff>17316</xdr:rowOff>
    </xdr:from>
    <xdr:to>
      <xdr:col>0</xdr:col>
      <xdr:colOff>2244726</xdr:colOff>
      <xdr:row>13</xdr:row>
      <xdr:rowOff>92188</xdr:rowOff>
    </xdr:to>
    <xdr:sp macro="" textlink="Índice!B46">
      <xdr:nvSpPr>
        <xdr:cNvPr id="34" name="Retângulo: Cantos Arredondados 33">
          <a:hlinkClick xmlns:r="http://schemas.openxmlformats.org/officeDocument/2006/relationships" r:id="rId6"/>
          <a:extLst>
            <a:ext uri="{FF2B5EF4-FFF2-40B4-BE49-F238E27FC236}">
              <a16:creationId xmlns:a16="http://schemas.microsoft.com/office/drawing/2014/main" id="{37D0D758-B0B8-4F08-BB38-7B48BE1E154B}"/>
            </a:ext>
          </a:extLst>
        </xdr:cNvPr>
        <xdr:cNvSpPr/>
      </xdr:nvSpPr>
      <xdr:spPr>
        <a:xfrm>
          <a:off x="168275" y="3789216"/>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5E4E770-6EEB-458D-97DF-CAC33D3C8BE8}"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13</xdr:row>
      <xdr:rowOff>194827</xdr:rowOff>
    </xdr:from>
    <xdr:to>
      <xdr:col>0</xdr:col>
      <xdr:colOff>2244726</xdr:colOff>
      <xdr:row>14</xdr:row>
      <xdr:rowOff>281038</xdr:rowOff>
    </xdr:to>
    <xdr:sp macro="" textlink="Índice!B85">
      <xdr:nvSpPr>
        <xdr:cNvPr id="35" name="Retângulo: Cantos Arredondados 34">
          <a:hlinkClick xmlns:r="http://schemas.openxmlformats.org/officeDocument/2006/relationships" r:id="rId7"/>
          <a:extLst>
            <a:ext uri="{FF2B5EF4-FFF2-40B4-BE49-F238E27FC236}">
              <a16:creationId xmlns:a16="http://schemas.microsoft.com/office/drawing/2014/main" id="{31207BD1-D276-454B-9EF1-708FD537B6FC}"/>
            </a:ext>
          </a:extLst>
        </xdr:cNvPr>
        <xdr:cNvSpPr/>
      </xdr:nvSpPr>
      <xdr:spPr>
        <a:xfrm>
          <a:off x="168275" y="4281052"/>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36A94970-1119-4822-807A-EC0BD054D748}"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15</xdr:row>
      <xdr:rowOff>58013</xdr:rowOff>
    </xdr:from>
    <xdr:to>
      <xdr:col>0</xdr:col>
      <xdr:colOff>2244726</xdr:colOff>
      <xdr:row>16</xdr:row>
      <xdr:rowOff>150573</xdr:rowOff>
    </xdr:to>
    <xdr:sp macro="" textlink="Índice!B114">
      <xdr:nvSpPr>
        <xdr:cNvPr id="36" name="Retângulo: Cantos Arredondados 35">
          <a:hlinkClick xmlns:r="http://schemas.openxmlformats.org/officeDocument/2006/relationships" r:id="rId8"/>
          <a:extLst>
            <a:ext uri="{FF2B5EF4-FFF2-40B4-BE49-F238E27FC236}">
              <a16:creationId xmlns:a16="http://schemas.microsoft.com/office/drawing/2014/main" id="{85E746BE-9C1C-4FCF-A9BA-7DA48C89437A}"/>
            </a:ext>
          </a:extLst>
        </xdr:cNvPr>
        <xdr:cNvSpPr/>
      </xdr:nvSpPr>
      <xdr:spPr>
        <a:xfrm>
          <a:off x="168275" y="4772888"/>
          <a:ext cx="2076451" cy="406885"/>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B0CF55C-A2CD-441C-AA8A-B2CD98069058}"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16</xdr:row>
      <xdr:rowOff>245049</xdr:rowOff>
    </xdr:from>
    <xdr:to>
      <xdr:col>0</xdr:col>
      <xdr:colOff>2244726</xdr:colOff>
      <xdr:row>18</xdr:row>
      <xdr:rowOff>4235</xdr:rowOff>
    </xdr:to>
    <xdr:sp macro="" textlink="Índice!B132">
      <xdr:nvSpPr>
        <xdr:cNvPr id="37" name="Retângulo: Cantos Arredondados 36">
          <a:hlinkClick xmlns:r="http://schemas.openxmlformats.org/officeDocument/2006/relationships" r:id="rId9"/>
          <a:extLst>
            <a:ext uri="{FF2B5EF4-FFF2-40B4-BE49-F238E27FC236}">
              <a16:creationId xmlns:a16="http://schemas.microsoft.com/office/drawing/2014/main" id="{E1A5C302-241B-4120-BF79-61E9CF8C9EB7}"/>
            </a:ext>
          </a:extLst>
        </xdr:cNvPr>
        <xdr:cNvSpPr/>
      </xdr:nvSpPr>
      <xdr:spPr>
        <a:xfrm>
          <a:off x="168275" y="5274249"/>
          <a:ext cx="2076451" cy="3878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5756433D-3820-4FFC-AD52-8D98845A9850}"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18</xdr:row>
      <xdr:rowOff>98710</xdr:rowOff>
    </xdr:from>
    <xdr:to>
      <xdr:col>0</xdr:col>
      <xdr:colOff>2244726</xdr:colOff>
      <xdr:row>19</xdr:row>
      <xdr:rowOff>186281</xdr:rowOff>
    </xdr:to>
    <xdr:sp macro="" textlink="Índice!B134">
      <xdr:nvSpPr>
        <xdr:cNvPr id="38" name="Retângulo: Cantos Arredondados 37">
          <a:hlinkClick xmlns:r="http://schemas.openxmlformats.org/officeDocument/2006/relationships" r:id="rId10"/>
          <a:extLst>
            <a:ext uri="{FF2B5EF4-FFF2-40B4-BE49-F238E27FC236}">
              <a16:creationId xmlns:a16="http://schemas.microsoft.com/office/drawing/2014/main" id="{5631B2A9-8209-4B64-AB0A-5071314AD565}"/>
            </a:ext>
          </a:extLst>
        </xdr:cNvPr>
        <xdr:cNvSpPr/>
      </xdr:nvSpPr>
      <xdr:spPr>
        <a:xfrm>
          <a:off x="168275" y="5756560"/>
          <a:ext cx="2076451" cy="4018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5DD2491-E54E-46D3-B547-36895BA9AD5F}"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168275</xdr:colOff>
      <xdr:row>19</xdr:row>
      <xdr:rowOff>282575</xdr:rowOff>
    </xdr:from>
    <xdr:to>
      <xdr:col>0</xdr:col>
      <xdr:colOff>2244726</xdr:colOff>
      <xdr:row>21</xdr:row>
      <xdr:rowOff>54461</xdr:rowOff>
    </xdr:to>
    <xdr:sp macro="" textlink="Índice!B141">
      <xdr:nvSpPr>
        <xdr:cNvPr id="39" name="Retângulo: Cantos Arredondados 38">
          <a:hlinkClick xmlns:r="http://schemas.openxmlformats.org/officeDocument/2006/relationships" r:id="rId11"/>
          <a:extLst>
            <a:ext uri="{FF2B5EF4-FFF2-40B4-BE49-F238E27FC236}">
              <a16:creationId xmlns:a16="http://schemas.microsoft.com/office/drawing/2014/main" id="{75927CF1-D060-4CDA-AE65-4913FFD5E863}"/>
            </a:ext>
          </a:extLst>
        </xdr:cNvPr>
        <xdr:cNvSpPr/>
      </xdr:nvSpPr>
      <xdr:spPr>
        <a:xfrm>
          <a:off x="168275" y="6254750"/>
          <a:ext cx="2076451" cy="40053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60E96EE-6D56-41EA-BB2B-2F65C7814AE7}"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47" name="Imagem 46">
          <a:extLst>
            <a:ext uri="{FF2B5EF4-FFF2-40B4-BE49-F238E27FC236}">
              <a16:creationId xmlns:a16="http://schemas.microsoft.com/office/drawing/2014/main" id="{23388A57-3337-4BFA-9C24-979E5B59FDF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48" name="Agrupar 47">
          <a:hlinkClick xmlns:r="http://schemas.openxmlformats.org/officeDocument/2006/relationships" r:id="rId13"/>
          <a:extLst>
            <a:ext uri="{FF2B5EF4-FFF2-40B4-BE49-F238E27FC236}">
              <a16:creationId xmlns:a16="http://schemas.microsoft.com/office/drawing/2014/main" id="{CB128B5B-9F42-432E-9DAD-5F4751EC9FAF}"/>
            </a:ext>
          </a:extLst>
        </xdr:cNvPr>
        <xdr:cNvGrpSpPr/>
      </xdr:nvGrpSpPr>
      <xdr:grpSpPr>
        <a:xfrm>
          <a:off x="2914650" y="138112"/>
          <a:ext cx="1333500" cy="385200"/>
          <a:chOff x="2914760" y="138112"/>
          <a:chExt cx="1325814" cy="385200"/>
        </a:xfrm>
      </xdr:grpSpPr>
      <xdr:sp macro="" textlink="">
        <xdr:nvSpPr>
          <xdr:cNvPr id="49" name="Retângulo 48">
            <a:extLst>
              <a:ext uri="{FF2B5EF4-FFF2-40B4-BE49-F238E27FC236}">
                <a16:creationId xmlns:a16="http://schemas.microsoft.com/office/drawing/2014/main" id="{4C4A7C1A-590A-B31A-51F6-5B359A457960}"/>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50" name="Imagem 49">
            <a:extLst>
              <a:ext uri="{FF2B5EF4-FFF2-40B4-BE49-F238E27FC236}">
                <a16:creationId xmlns:a16="http://schemas.microsoft.com/office/drawing/2014/main" id="{B6C3882F-E145-BBA0-1681-0C4B6CDC7F7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51" name="Agrupar 50">
          <a:hlinkClick xmlns:r="http://schemas.openxmlformats.org/officeDocument/2006/relationships" r:id="rId15"/>
          <a:extLst>
            <a:ext uri="{FF2B5EF4-FFF2-40B4-BE49-F238E27FC236}">
              <a16:creationId xmlns:a16="http://schemas.microsoft.com/office/drawing/2014/main" id="{46787A89-D1CB-486A-A733-097F65F49E0C}"/>
            </a:ext>
          </a:extLst>
        </xdr:cNvPr>
        <xdr:cNvGrpSpPr/>
      </xdr:nvGrpSpPr>
      <xdr:grpSpPr>
        <a:xfrm>
          <a:off x="4330700" y="150018"/>
          <a:ext cx="1104900" cy="375675"/>
          <a:chOff x="4295775" y="140493"/>
          <a:chExt cx="1104900" cy="385200"/>
        </a:xfrm>
      </xdr:grpSpPr>
      <xdr:sp macro="" textlink="">
        <xdr:nvSpPr>
          <xdr:cNvPr id="52" name="Retângulo 51">
            <a:extLst>
              <a:ext uri="{FF2B5EF4-FFF2-40B4-BE49-F238E27FC236}">
                <a16:creationId xmlns:a16="http://schemas.microsoft.com/office/drawing/2014/main" id="{B6582111-801B-D40F-C382-396BAF86DA8D}"/>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53" name="Imagem 52">
            <a:extLst>
              <a:ext uri="{FF2B5EF4-FFF2-40B4-BE49-F238E27FC236}">
                <a16:creationId xmlns:a16="http://schemas.microsoft.com/office/drawing/2014/main" id="{0F35BF48-AF06-F108-9A95-772432717E6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161925</xdr:colOff>
      <xdr:row>2</xdr:row>
      <xdr:rowOff>209550</xdr:rowOff>
    </xdr:from>
    <xdr:to>
      <xdr:col>0</xdr:col>
      <xdr:colOff>2238376</xdr:colOff>
      <xdr:row>3</xdr:row>
      <xdr:rowOff>292586</xdr:rowOff>
    </xdr:to>
    <xdr:sp macro="" textlink="Índice!B6">
      <xdr:nvSpPr>
        <xdr:cNvPr id="667" name="Retângulo: Cantos Arredondados 666">
          <a:hlinkClick xmlns:r="http://schemas.openxmlformats.org/officeDocument/2006/relationships" r:id="rId1"/>
          <a:extLst>
            <a:ext uri="{FF2B5EF4-FFF2-40B4-BE49-F238E27FC236}">
              <a16:creationId xmlns:a16="http://schemas.microsoft.com/office/drawing/2014/main" id="{508FA4DC-BCD8-4901-A747-DAC7AFF10D9D}"/>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F7AE01CD-1A35-4E51-9D66-23DF05E13F9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8</xdr:col>
      <xdr:colOff>1073870</xdr:colOff>
      <xdr:row>0</xdr:row>
      <xdr:rowOff>133350</xdr:rowOff>
    </xdr:from>
    <xdr:to>
      <xdr:col>9</xdr:col>
      <xdr:colOff>100100</xdr:colOff>
      <xdr:row>1</xdr:row>
      <xdr:rowOff>204506</xdr:rowOff>
    </xdr:to>
    <xdr:grpSp>
      <xdr:nvGrpSpPr>
        <xdr:cNvPr id="675" name="Agrupar 674">
          <a:hlinkClick xmlns:r="http://schemas.openxmlformats.org/officeDocument/2006/relationships" r:id="rId2"/>
          <a:extLst>
            <a:ext uri="{FF2B5EF4-FFF2-40B4-BE49-F238E27FC236}">
              <a16:creationId xmlns:a16="http://schemas.microsoft.com/office/drawing/2014/main" id="{A57D649E-0B66-4ECF-A883-7B6DA4C9B697}"/>
            </a:ext>
          </a:extLst>
        </xdr:cNvPr>
        <xdr:cNvGrpSpPr/>
      </xdr:nvGrpSpPr>
      <xdr:grpSpPr>
        <a:xfrm>
          <a:off x="11913320" y="133350"/>
          <a:ext cx="416880" cy="385481"/>
          <a:chOff x="11937133" y="129787"/>
          <a:chExt cx="416880" cy="386672"/>
        </a:xfrm>
      </xdr:grpSpPr>
      <xdr:sp macro="" textlink="">
        <xdr:nvSpPr>
          <xdr:cNvPr id="676" name="Retângulo: Cantos Arredondados 675">
            <a:extLst>
              <a:ext uri="{FF2B5EF4-FFF2-40B4-BE49-F238E27FC236}">
                <a16:creationId xmlns:a16="http://schemas.microsoft.com/office/drawing/2014/main" id="{999C3CF0-594E-1F19-64D3-4C742B0CD37D}"/>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677" name="Seta: para a Direita 676">
            <a:extLst>
              <a:ext uri="{FF2B5EF4-FFF2-40B4-BE49-F238E27FC236}">
                <a16:creationId xmlns:a16="http://schemas.microsoft.com/office/drawing/2014/main" id="{5DDE3A66-9C47-589C-439D-BD9D6B108762}"/>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571500</xdr:colOff>
      <xdr:row>0</xdr:row>
      <xdr:rowOff>133350</xdr:rowOff>
    </xdr:from>
    <xdr:to>
      <xdr:col>8</xdr:col>
      <xdr:colOff>984803</xdr:colOff>
      <xdr:row>1</xdr:row>
      <xdr:rowOff>204506</xdr:rowOff>
    </xdr:to>
    <xdr:grpSp>
      <xdr:nvGrpSpPr>
        <xdr:cNvPr id="678" name="Agrupar 677">
          <a:hlinkClick xmlns:r="http://schemas.openxmlformats.org/officeDocument/2006/relationships" r:id="rId3"/>
          <a:extLst>
            <a:ext uri="{FF2B5EF4-FFF2-40B4-BE49-F238E27FC236}">
              <a16:creationId xmlns:a16="http://schemas.microsoft.com/office/drawing/2014/main" id="{24CD2BE8-0D1D-40E5-98E8-3488BF5901EE}"/>
            </a:ext>
          </a:extLst>
        </xdr:cNvPr>
        <xdr:cNvGrpSpPr/>
      </xdr:nvGrpSpPr>
      <xdr:grpSpPr>
        <a:xfrm>
          <a:off x="11410950" y="133350"/>
          <a:ext cx="413303" cy="385481"/>
          <a:chOff x="11434763" y="129787"/>
          <a:chExt cx="413303" cy="386672"/>
        </a:xfrm>
      </xdr:grpSpPr>
      <xdr:sp macro="" textlink="">
        <xdr:nvSpPr>
          <xdr:cNvPr id="679" name="Retângulo: Cantos Arredondados 678">
            <a:extLst>
              <a:ext uri="{FF2B5EF4-FFF2-40B4-BE49-F238E27FC236}">
                <a16:creationId xmlns:a16="http://schemas.microsoft.com/office/drawing/2014/main" id="{8D7C0E90-8707-8E65-AF1A-11B233A2AFAA}"/>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680" name="Seta: para a Direita 679">
            <a:extLst>
              <a:ext uri="{FF2B5EF4-FFF2-40B4-BE49-F238E27FC236}">
                <a16:creationId xmlns:a16="http://schemas.microsoft.com/office/drawing/2014/main" id="{761C87B8-6360-D1CD-FED1-F25D1603782C}"/>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682" name="Retângulo: Cantos Arredondados 681">
          <a:hlinkClick xmlns:r="http://schemas.openxmlformats.org/officeDocument/2006/relationships" r:id="rId4"/>
          <a:extLst>
            <a:ext uri="{FF2B5EF4-FFF2-40B4-BE49-F238E27FC236}">
              <a16:creationId xmlns:a16="http://schemas.microsoft.com/office/drawing/2014/main" id="{6D0E5A85-E35A-4F9E-A082-DA38284213BE}"/>
            </a:ext>
          </a:extLst>
        </xdr:cNvPr>
        <xdr:cNvSpPr/>
      </xdr:nvSpPr>
      <xdr:spPr>
        <a:xfrm>
          <a:off x="161925" y="1304058"/>
          <a:ext cx="2076451"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4106378-F13D-4ABD-9086-8D2AB4E1B326}"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ABOUT ENEVA</a:t>
          </a:fld>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10</xdr:row>
      <xdr:rowOff>14719</xdr:rowOff>
    </xdr:from>
    <xdr:to>
      <xdr:col>0</xdr:col>
      <xdr:colOff>2238376</xdr:colOff>
      <xdr:row>11</xdr:row>
      <xdr:rowOff>89590</xdr:rowOff>
    </xdr:to>
    <xdr:sp macro="" textlink="Índice!B18">
      <xdr:nvSpPr>
        <xdr:cNvPr id="683" name="Retângulo: Cantos Arredondados 682">
          <a:hlinkClick xmlns:r="http://schemas.openxmlformats.org/officeDocument/2006/relationships" r:id="rId5"/>
          <a:extLst>
            <a:ext uri="{FF2B5EF4-FFF2-40B4-BE49-F238E27FC236}">
              <a16:creationId xmlns:a16="http://schemas.microsoft.com/office/drawing/2014/main" id="{D5DFF6AC-EA14-4E22-BD93-F4433FB52690}"/>
            </a:ext>
          </a:extLst>
        </xdr:cNvPr>
        <xdr:cNvSpPr/>
      </xdr:nvSpPr>
      <xdr:spPr>
        <a:xfrm>
          <a:off x="161925" y="315796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40A0228A-FC74-45D8-9261-055573520C4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11</xdr:row>
      <xdr:rowOff>192230</xdr:rowOff>
    </xdr:from>
    <xdr:to>
      <xdr:col>0</xdr:col>
      <xdr:colOff>2238376</xdr:colOff>
      <xdr:row>12</xdr:row>
      <xdr:rowOff>267101</xdr:rowOff>
    </xdr:to>
    <xdr:sp macro="" textlink="Índice!B42">
      <xdr:nvSpPr>
        <xdr:cNvPr id="684" name="Retângulo: Cantos Arredondados 683">
          <a:hlinkClick xmlns:r="http://schemas.openxmlformats.org/officeDocument/2006/relationships" r:id="rId6"/>
          <a:extLst>
            <a:ext uri="{FF2B5EF4-FFF2-40B4-BE49-F238E27FC236}">
              <a16:creationId xmlns:a16="http://schemas.microsoft.com/office/drawing/2014/main" id="{4EBFE996-315E-4C3E-9B5D-81A640B5D30E}"/>
            </a:ext>
          </a:extLst>
        </xdr:cNvPr>
        <xdr:cNvSpPr/>
      </xdr:nvSpPr>
      <xdr:spPr>
        <a:xfrm>
          <a:off x="161925" y="364980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BC500-5DF0-457A-A64F-798B554A9A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55416</xdr:rowOff>
    </xdr:from>
    <xdr:to>
      <xdr:col>0</xdr:col>
      <xdr:colOff>2238376</xdr:colOff>
      <xdr:row>14</xdr:row>
      <xdr:rowOff>130288</xdr:rowOff>
    </xdr:to>
    <xdr:sp macro="" textlink="Índice!B46">
      <xdr:nvSpPr>
        <xdr:cNvPr id="685" name="Retângulo: Cantos Arredondados 684">
          <a:hlinkClick xmlns:r="http://schemas.openxmlformats.org/officeDocument/2006/relationships" r:id="rId7"/>
          <a:extLst>
            <a:ext uri="{FF2B5EF4-FFF2-40B4-BE49-F238E27FC236}">
              <a16:creationId xmlns:a16="http://schemas.microsoft.com/office/drawing/2014/main" id="{E7A244F0-C953-4EE9-81A2-A57A3488CDEE}"/>
            </a:ext>
          </a:extLst>
        </xdr:cNvPr>
        <xdr:cNvSpPr/>
      </xdr:nvSpPr>
      <xdr:spPr>
        <a:xfrm>
          <a:off x="161925" y="414164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BE564C8-0EB2-4B6F-8B4F-A6F203C5889F}"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232927</xdr:rowOff>
    </xdr:from>
    <xdr:to>
      <xdr:col>0</xdr:col>
      <xdr:colOff>2238376</xdr:colOff>
      <xdr:row>16</xdr:row>
      <xdr:rowOff>1638</xdr:rowOff>
    </xdr:to>
    <xdr:sp macro="" textlink="Índice!B85">
      <xdr:nvSpPr>
        <xdr:cNvPr id="686" name="Retângulo: Cantos Arredondados 685">
          <a:hlinkClick xmlns:r="http://schemas.openxmlformats.org/officeDocument/2006/relationships" r:id="rId8"/>
          <a:extLst>
            <a:ext uri="{FF2B5EF4-FFF2-40B4-BE49-F238E27FC236}">
              <a16:creationId xmlns:a16="http://schemas.microsoft.com/office/drawing/2014/main" id="{114D63A4-1ED0-466D-BCD2-3398B94D1AA4}"/>
            </a:ext>
          </a:extLst>
        </xdr:cNvPr>
        <xdr:cNvSpPr/>
      </xdr:nvSpPr>
      <xdr:spPr>
        <a:xfrm>
          <a:off x="161925" y="463347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149CB8-9521-4049-974B-3B34D7B8D67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96113</xdr:rowOff>
    </xdr:from>
    <xdr:to>
      <xdr:col>0</xdr:col>
      <xdr:colOff>2238376</xdr:colOff>
      <xdr:row>17</xdr:row>
      <xdr:rowOff>179148</xdr:rowOff>
    </xdr:to>
    <xdr:sp macro="" textlink="Índice!B114">
      <xdr:nvSpPr>
        <xdr:cNvPr id="687" name="Retângulo: Cantos Arredondados 686">
          <a:hlinkClick xmlns:r="http://schemas.openxmlformats.org/officeDocument/2006/relationships" r:id="rId9"/>
          <a:extLst>
            <a:ext uri="{FF2B5EF4-FFF2-40B4-BE49-F238E27FC236}">
              <a16:creationId xmlns:a16="http://schemas.microsoft.com/office/drawing/2014/main" id="{71DC157B-9360-4DE1-A3E0-CC3AA5A497E2}"/>
            </a:ext>
          </a:extLst>
        </xdr:cNvPr>
        <xdr:cNvSpPr/>
      </xdr:nvSpPr>
      <xdr:spPr>
        <a:xfrm>
          <a:off x="161925" y="512531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9563640-DD58-4E83-A80A-E0AE1B6A618F}"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273624</xdr:rowOff>
    </xdr:from>
    <xdr:to>
      <xdr:col>0</xdr:col>
      <xdr:colOff>2238376</xdr:colOff>
      <xdr:row>19</xdr:row>
      <xdr:rowOff>42335</xdr:rowOff>
    </xdr:to>
    <xdr:sp macro="" textlink="Índice!B132">
      <xdr:nvSpPr>
        <xdr:cNvPr id="688" name="Retângulo: Cantos Arredondados 687">
          <a:hlinkClick xmlns:r="http://schemas.openxmlformats.org/officeDocument/2006/relationships" r:id="rId10"/>
          <a:extLst>
            <a:ext uri="{FF2B5EF4-FFF2-40B4-BE49-F238E27FC236}">
              <a16:creationId xmlns:a16="http://schemas.microsoft.com/office/drawing/2014/main" id="{030737F8-4B95-4E7D-AAF8-7220D033313A}"/>
            </a:ext>
          </a:extLst>
        </xdr:cNvPr>
        <xdr:cNvSpPr/>
      </xdr:nvSpPr>
      <xdr:spPr>
        <a:xfrm>
          <a:off x="161925" y="561714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421FF9E-DA6A-4528-9DEA-38AC416BF96A}"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136810</xdr:rowOff>
    </xdr:from>
    <xdr:to>
      <xdr:col>0</xdr:col>
      <xdr:colOff>2238376</xdr:colOff>
      <xdr:row>20</xdr:row>
      <xdr:rowOff>221206</xdr:rowOff>
    </xdr:to>
    <xdr:sp macro="" textlink="Índice!B134">
      <xdr:nvSpPr>
        <xdr:cNvPr id="689" name="Retângulo: Cantos Arredondados 688">
          <a:hlinkClick xmlns:r="http://schemas.openxmlformats.org/officeDocument/2006/relationships" r:id="rId11"/>
          <a:extLst>
            <a:ext uri="{FF2B5EF4-FFF2-40B4-BE49-F238E27FC236}">
              <a16:creationId xmlns:a16="http://schemas.microsoft.com/office/drawing/2014/main" id="{B3A885B5-BBC6-4216-A9AF-9958FBDF74DB}"/>
            </a:ext>
          </a:extLst>
        </xdr:cNvPr>
        <xdr:cNvSpPr/>
      </xdr:nvSpPr>
      <xdr:spPr>
        <a:xfrm>
          <a:off x="161925" y="610898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084FC411-4AEF-4339-9330-79D260E1E47C}"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21</xdr:row>
      <xdr:rowOff>0</xdr:rowOff>
    </xdr:from>
    <xdr:to>
      <xdr:col>0</xdr:col>
      <xdr:colOff>2238376</xdr:colOff>
      <xdr:row>22</xdr:row>
      <xdr:rowOff>83036</xdr:rowOff>
    </xdr:to>
    <xdr:sp macro="" textlink="Índice!B141">
      <xdr:nvSpPr>
        <xdr:cNvPr id="690" name="Retângulo: Cantos Arredondados 689">
          <a:hlinkClick xmlns:r="http://schemas.openxmlformats.org/officeDocument/2006/relationships" r:id="rId12"/>
          <a:extLst>
            <a:ext uri="{FF2B5EF4-FFF2-40B4-BE49-F238E27FC236}">
              <a16:creationId xmlns:a16="http://schemas.microsoft.com/office/drawing/2014/main" id="{A3DCCF37-2A13-4504-AFE0-C32E2FB5A43D}"/>
            </a:ext>
          </a:extLst>
        </xdr:cNvPr>
        <xdr:cNvSpPr/>
      </xdr:nvSpPr>
      <xdr:spPr>
        <a:xfrm>
          <a:off x="161925" y="660082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C8ABB79-5493-4BA5-9E10-84D7A6224D11}"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5</xdr:row>
      <xdr:rowOff>199158</xdr:rowOff>
    </xdr:from>
    <xdr:to>
      <xdr:col>0</xdr:col>
      <xdr:colOff>2241375</xdr:colOff>
      <xdr:row>6</xdr:row>
      <xdr:rowOff>274030</xdr:rowOff>
    </xdr:to>
    <xdr:sp macro="" textlink="Índice!C11">
      <xdr:nvSpPr>
        <xdr:cNvPr id="691" name="Retângulo: Cantos Arredondados 690">
          <a:hlinkClick xmlns:r="http://schemas.openxmlformats.org/officeDocument/2006/relationships" r:id="rId4"/>
          <a:extLst>
            <a:ext uri="{FF2B5EF4-FFF2-40B4-BE49-F238E27FC236}">
              <a16:creationId xmlns:a16="http://schemas.microsoft.com/office/drawing/2014/main" id="{1DE0EC06-D248-1E8B-2058-62C404021451}"/>
            </a:ext>
          </a:extLst>
        </xdr:cNvPr>
        <xdr:cNvSpPr/>
      </xdr:nvSpPr>
      <xdr:spPr>
        <a:xfrm>
          <a:off x="333375" y="1770783"/>
          <a:ext cx="1908000"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AACD7A74-0C92-47D0-9DCD-CF7683A20465}"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Profile</a:t>
          </a:fld>
          <a:endParaRPr lang="en-US" sz="12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3">
      <xdr:nvSpPr>
        <xdr:cNvPr id="692" name="Retângulo: Cantos Arredondados 691">
          <a:hlinkClick xmlns:r="http://schemas.openxmlformats.org/officeDocument/2006/relationships" r:id="rId2"/>
          <a:extLst>
            <a:ext uri="{FF2B5EF4-FFF2-40B4-BE49-F238E27FC236}">
              <a16:creationId xmlns:a16="http://schemas.microsoft.com/office/drawing/2014/main" id="{33E4DFC0-CA5D-0999-FCDD-2E5E252DB5FB}"/>
            </a:ext>
          </a:extLst>
        </xdr:cNvPr>
        <xdr:cNvSpPr/>
      </xdr:nvSpPr>
      <xdr:spPr>
        <a:xfrm>
          <a:off x="333375" y="2227983"/>
          <a:ext cx="1908000"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4CA65A56-B5FA-412A-B76C-D31980B9B71D}"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Strategic planning</a:t>
          </a:fld>
          <a:endParaRPr lang="en-US" sz="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15">
      <xdr:nvSpPr>
        <xdr:cNvPr id="693" name="Retângulo: Cantos Arredondados 692">
          <a:hlinkClick xmlns:r="http://schemas.openxmlformats.org/officeDocument/2006/relationships" r:id="rId13"/>
          <a:extLst>
            <a:ext uri="{FF2B5EF4-FFF2-40B4-BE49-F238E27FC236}">
              <a16:creationId xmlns:a16="http://schemas.microsoft.com/office/drawing/2014/main" id="{30FE6B87-464E-6450-62E5-7F2E98F05F66}"/>
            </a:ext>
          </a:extLst>
        </xdr:cNvPr>
        <xdr:cNvSpPr/>
      </xdr:nvSpPr>
      <xdr:spPr>
        <a:xfrm>
          <a:off x="333375" y="2685183"/>
          <a:ext cx="1908000"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fld id="{906021A7-80D8-4208-9767-479B505772FC}" type="TxLink">
            <a:rPr lang="en-US" sz="1050" b="0" i="0" u="none" strike="noStrike">
              <a:solidFill>
                <a:schemeClr val="bg1"/>
              </a:solidFill>
              <a:effectLst/>
              <a:latin typeface="Calibri regular"/>
              <a:ea typeface="+mn-ea"/>
              <a:cs typeface="+mn-cs"/>
            </a:rPr>
            <a:pPr/>
            <a:t>Government relations and advocacy</a:t>
          </a:fld>
          <a:endParaRPr lang="en-US" sz="1200">
            <a:solidFill>
              <a:schemeClr val="bg1"/>
            </a:solidFill>
            <a:effectLst/>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2" name="Imagem 1">
          <a:extLst>
            <a:ext uri="{FF2B5EF4-FFF2-40B4-BE49-F238E27FC236}">
              <a16:creationId xmlns:a16="http://schemas.microsoft.com/office/drawing/2014/main" id="{F4772A9F-7BB6-4BE0-AFD4-9D90F6D2D83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 name="Agrupar 2">
          <a:hlinkClick xmlns:r="http://schemas.openxmlformats.org/officeDocument/2006/relationships" r:id="rId15"/>
          <a:extLst>
            <a:ext uri="{FF2B5EF4-FFF2-40B4-BE49-F238E27FC236}">
              <a16:creationId xmlns:a16="http://schemas.microsoft.com/office/drawing/2014/main" id="{308C3555-D4F2-4B5F-866D-DDE1C06C39F4}"/>
            </a:ext>
          </a:extLst>
        </xdr:cNvPr>
        <xdr:cNvGrpSpPr/>
      </xdr:nvGrpSpPr>
      <xdr:grpSpPr>
        <a:xfrm>
          <a:off x="2914650" y="138112"/>
          <a:ext cx="1333500" cy="385200"/>
          <a:chOff x="2914760" y="138112"/>
          <a:chExt cx="1325814" cy="385200"/>
        </a:xfrm>
      </xdr:grpSpPr>
      <xdr:sp macro="" textlink="">
        <xdr:nvSpPr>
          <xdr:cNvPr id="4" name="Retângulo 3">
            <a:extLst>
              <a:ext uri="{FF2B5EF4-FFF2-40B4-BE49-F238E27FC236}">
                <a16:creationId xmlns:a16="http://schemas.microsoft.com/office/drawing/2014/main" id="{8A3B4FDB-7EF4-FC32-B0F5-839376BE6661}"/>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5" name="Imagem 4">
            <a:extLst>
              <a:ext uri="{FF2B5EF4-FFF2-40B4-BE49-F238E27FC236}">
                <a16:creationId xmlns:a16="http://schemas.microsoft.com/office/drawing/2014/main" id="{68532E02-D7A5-FE15-5466-2DDEF32DB8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6" name="Agrupar 5">
          <a:hlinkClick xmlns:r="http://schemas.openxmlformats.org/officeDocument/2006/relationships" r:id="rId17"/>
          <a:extLst>
            <a:ext uri="{FF2B5EF4-FFF2-40B4-BE49-F238E27FC236}">
              <a16:creationId xmlns:a16="http://schemas.microsoft.com/office/drawing/2014/main" id="{3084884E-EAC5-4220-835D-93760BD9B58C}"/>
            </a:ext>
          </a:extLst>
        </xdr:cNvPr>
        <xdr:cNvGrpSpPr/>
      </xdr:nvGrpSpPr>
      <xdr:grpSpPr>
        <a:xfrm>
          <a:off x="4330700" y="150018"/>
          <a:ext cx="1104900" cy="375675"/>
          <a:chOff x="4295775" y="140493"/>
          <a:chExt cx="1104900" cy="385200"/>
        </a:xfrm>
      </xdr:grpSpPr>
      <xdr:sp macro="" textlink="">
        <xdr:nvSpPr>
          <xdr:cNvPr id="7" name="Retângulo 6">
            <a:extLst>
              <a:ext uri="{FF2B5EF4-FFF2-40B4-BE49-F238E27FC236}">
                <a16:creationId xmlns:a16="http://schemas.microsoft.com/office/drawing/2014/main" id="{BADECD1F-0718-14D3-5623-106ABB966E68}"/>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8" name="Imagem 7">
            <a:extLst>
              <a:ext uri="{FF2B5EF4-FFF2-40B4-BE49-F238E27FC236}">
                <a16:creationId xmlns:a16="http://schemas.microsoft.com/office/drawing/2014/main" id="{5C33FEC7-DD28-6479-31AB-51FF1BA56DD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1073870</xdr:colOff>
      <xdr:row>0</xdr:row>
      <xdr:rowOff>133350</xdr:rowOff>
    </xdr:from>
    <xdr:to>
      <xdr:col>9</xdr:col>
      <xdr:colOff>100100</xdr:colOff>
      <xdr:row>1</xdr:row>
      <xdr:rowOff>204506</xdr:rowOff>
    </xdr:to>
    <xdr:grpSp>
      <xdr:nvGrpSpPr>
        <xdr:cNvPr id="172" name="Agrupar 171">
          <a:hlinkClick xmlns:r="http://schemas.openxmlformats.org/officeDocument/2006/relationships" r:id="rId1"/>
          <a:extLst>
            <a:ext uri="{FF2B5EF4-FFF2-40B4-BE49-F238E27FC236}">
              <a16:creationId xmlns:a16="http://schemas.microsoft.com/office/drawing/2014/main" id="{0FCF18F7-2A93-474C-96F4-124F7FB053DE}"/>
            </a:ext>
          </a:extLst>
        </xdr:cNvPr>
        <xdr:cNvGrpSpPr/>
      </xdr:nvGrpSpPr>
      <xdr:grpSpPr>
        <a:xfrm>
          <a:off x="11913320" y="133350"/>
          <a:ext cx="416880" cy="385481"/>
          <a:chOff x="11937133" y="129787"/>
          <a:chExt cx="416880" cy="386672"/>
        </a:xfrm>
      </xdr:grpSpPr>
      <xdr:sp macro="" textlink="">
        <xdr:nvSpPr>
          <xdr:cNvPr id="173" name="Retângulo: Cantos Arredondados 172">
            <a:extLst>
              <a:ext uri="{FF2B5EF4-FFF2-40B4-BE49-F238E27FC236}">
                <a16:creationId xmlns:a16="http://schemas.microsoft.com/office/drawing/2014/main" id="{B7A0A6A4-BE47-2B3D-445C-D934A56D1A8B}"/>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74" name="Seta: para a Direita 173">
            <a:extLst>
              <a:ext uri="{FF2B5EF4-FFF2-40B4-BE49-F238E27FC236}">
                <a16:creationId xmlns:a16="http://schemas.microsoft.com/office/drawing/2014/main" id="{6C60AC62-0F05-E7C3-A47B-E30CB85C62EC}"/>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571500</xdr:colOff>
      <xdr:row>0</xdr:row>
      <xdr:rowOff>133350</xdr:rowOff>
    </xdr:from>
    <xdr:to>
      <xdr:col>8</xdr:col>
      <xdr:colOff>984803</xdr:colOff>
      <xdr:row>1</xdr:row>
      <xdr:rowOff>204506</xdr:rowOff>
    </xdr:to>
    <xdr:grpSp>
      <xdr:nvGrpSpPr>
        <xdr:cNvPr id="175" name="Agrupar 174">
          <a:hlinkClick xmlns:r="http://schemas.openxmlformats.org/officeDocument/2006/relationships" r:id="rId2"/>
          <a:extLst>
            <a:ext uri="{FF2B5EF4-FFF2-40B4-BE49-F238E27FC236}">
              <a16:creationId xmlns:a16="http://schemas.microsoft.com/office/drawing/2014/main" id="{6F109A93-8256-4B19-B776-F6264C12FC3A}"/>
            </a:ext>
          </a:extLst>
        </xdr:cNvPr>
        <xdr:cNvGrpSpPr/>
      </xdr:nvGrpSpPr>
      <xdr:grpSpPr>
        <a:xfrm>
          <a:off x="11410950" y="133350"/>
          <a:ext cx="413303" cy="385481"/>
          <a:chOff x="11434763" y="129787"/>
          <a:chExt cx="413303" cy="386672"/>
        </a:xfrm>
      </xdr:grpSpPr>
      <xdr:sp macro="" textlink="">
        <xdr:nvSpPr>
          <xdr:cNvPr id="176" name="Retângulo: Cantos Arredondados 175">
            <a:extLst>
              <a:ext uri="{FF2B5EF4-FFF2-40B4-BE49-F238E27FC236}">
                <a16:creationId xmlns:a16="http://schemas.microsoft.com/office/drawing/2014/main" id="{822C5D61-D808-2BE6-8C18-12C5356CE975}"/>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177" name="Seta: para a Direita 176">
            <a:extLst>
              <a:ext uri="{FF2B5EF4-FFF2-40B4-BE49-F238E27FC236}">
                <a16:creationId xmlns:a16="http://schemas.microsoft.com/office/drawing/2014/main" id="{BEE2009A-976F-3F45-EA11-F2BF3180ACCF}"/>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2" name="Retângulo: Cantos Arredondados 1">
          <a:hlinkClick xmlns:r="http://schemas.openxmlformats.org/officeDocument/2006/relationships" r:id="rId3"/>
          <a:extLst>
            <a:ext uri="{FF2B5EF4-FFF2-40B4-BE49-F238E27FC236}">
              <a16:creationId xmlns:a16="http://schemas.microsoft.com/office/drawing/2014/main" id="{DA264CE2-7EEF-4347-8D9A-0E2FC9063DEA}"/>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F7AE01CD-1A35-4E51-9D66-23DF05E13F9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 name="Retângulo: Cantos Arredondados 3">
          <a:hlinkClick xmlns:r="http://schemas.openxmlformats.org/officeDocument/2006/relationships" r:id="rId2"/>
          <a:extLst>
            <a:ext uri="{FF2B5EF4-FFF2-40B4-BE49-F238E27FC236}">
              <a16:creationId xmlns:a16="http://schemas.microsoft.com/office/drawing/2014/main" id="{6836D13A-010B-468F-ABB7-CF5401AE4E7F}"/>
            </a:ext>
          </a:extLst>
        </xdr:cNvPr>
        <xdr:cNvSpPr/>
      </xdr:nvSpPr>
      <xdr:spPr>
        <a:xfrm>
          <a:off x="161925" y="1304058"/>
          <a:ext cx="2076451"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4106378-F13D-4ABD-9086-8D2AB4E1B326}"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ABOUT ENEVA</a:t>
          </a:fld>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10</xdr:row>
      <xdr:rowOff>14719</xdr:rowOff>
    </xdr:from>
    <xdr:to>
      <xdr:col>0</xdr:col>
      <xdr:colOff>2238376</xdr:colOff>
      <xdr:row>11</xdr:row>
      <xdr:rowOff>89590</xdr:rowOff>
    </xdr:to>
    <xdr:sp macro="" textlink="Índice!B18">
      <xdr:nvSpPr>
        <xdr:cNvPr id="5" name="Retângulo: Cantos Arredondados 4">
          <a:hlinkClick xmlns:r="http://schemas.openxmlformats.org/officeDocument/2006/relationships" r:id="rId4"/>
          <a:extLst>
            <a:ext uri="{FF2B5EF4-FFF2-40B4-BE49-F238E27FC236}">
              <a16:creationId xmlns:a16="http://schemas.microsoft.com/office/drawing/2014/main" id="{F599149B-9EA0-4CD0-905F-32528D420F64}"/>
            </a:ext>
          </a:extLst>
        </xdr:cNvPr>
        <xdr:cNvSpPr/>
      </xdr:nvSpPr>
      <xdr:spPr>
        <a:xfrm>
          <a:off x="161925" y="315796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40A0228A-FC74-45D8-9261-055573520C4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11</xdr:row>
      <xdr:rowOff>192230</xdr:rowOff>
    </xdr:from>
    <xdr:to>
      <xdr:col>0</xdr:col>
      <xdr:colOff>2238376</xdr:colOff>
      <xdr:row>12</xdr:row>
      <xdr:rowOff>267101</xdr:rowOff>
    </xdr:to>
    <xdr:sp macro="" textlink="Índice!B42">
      <xdr:nvSpPr>
        <xdr:cNvPr id="6" name="Retângulo: Cantos Arredondados 5">
          <a:hlinkClick xmlns:r="http://schemas.openxmlformats.org/officeDocument/2006/relationships" r:id="rId5"/>
          <a:extLst>
            <a:ext uri="{FF2B5EF4-FFF2-40B4-BE49-F238E27FC236}">
              <a16:creationId xmlns:a16="http://schemas.microsoft.com/office/drawing/2014/main" id="{8E08F27C-E142-43DC-B92D-3CC4C25AB180}"/>
            </a:ext>
          </a:extLst>
        </xdr:cNvPr>
        <xdr:cNvSpPr/>
      </xdr:nvSpPr>
      <xdr:spPr>
        <a:xfrm>
          <a:off x="161925" y="364980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BC500-5DF0-457A-A64F-798B554A9A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55416</xdr:rowOff>
    </xdr:from>
    <xdr:to>
      <xdr:col>0</xdr:col>
      <xdr:colOff>2238376</xdr:colOff>
      <xdr:row>14</xdr:row>
      <xdr:rowOff>130288</xdr:rowOff>
    </xdr:to>
    <xdr:sp macro="" textlink="Índice!B46">
      <xdr:nvSpPr>
        <xdr:cNvPr id="7" name="Retângulo: Cantos Arredondados 6">
          <a:hlinkClick xmlns:r="http://schemas.openxmlformats.org/officeDocument/2006/relationships" r:id="rId6"/>
          <a:extLst>
            <a:ext uri="{FF2B5EF4-FFF2-40B4-BE49-F238E27FC236}">
              <a16:creationId xmlns:a16="http://schemas.microsoft.com/office/drawing/2014/main" id="{29F2AED4-5720-4858-9D22-1A065D02D8F5}"/>
            </a:ext>
          </a:extLst>
        </xdr:cNvPr>
        <xdr:cNvSpPr/>
      </xdr:nvSpPr>
      <xdr:spPr>
        <a:xfrm>
          <a:off x="161925" y="414164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BE564C8-0EB2-4B6F-8B4F-A6F203C5889F}"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232927</xdr:rowOff>
    </xdr:from>
    <xdr:to>
      <xdr:col>0</xdr:col>
      <xdr:colOff>2238376</xdr:colOff>
      <xdr:row>16</xdr:row>
      <xdr:rowOff>1638</xdr:rowOff>
    </xdr:to>
    <xdr:sp macro="" textlink="Índice!B85">
      <xdr:nvSpPr>
        <xdr:cNvPr id="8" name="Retângulo: Cantos Arredondados 7">
          <a:hlinkClick xmlns:r="http://schemas.openxmlformats.org/officeDocument/2006/relationships" r:id="rId7"/>
          <a:extLst>
            <a:ext uri="{FF2B5EF4-FFF2-40B4-BE49-F238E27FC236}">
              <a16:creationId xmlns:a16="http://schemas.microsoft.com/office/drawing/2014/main" id="{379A869B-C5FE-4FC4-AE61-9139740897D8}"/>
            </a:ext>
          </a:extLst>
        </xdr:cNvPr>
        <xdr:cNvSpPr/>
      </xdr:nvSpPr>
      <xdr:spPr>
        <a:xfrm>
          <a:off x="161925" y="463347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149CB8-9521-4049-974B-3B34D7B8D67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96113</xdr:rowOff>
    </xdr:from>
    <xdr:to>
      <xdr:col>0</xdr:col>
      <xdr:colOff>2238376</xdr:colOff>
      <xdr:row>17</xdr:row>
      <xdr:rowOff>179148</xdr:rowOff>
    </xdr:to>
    <xdr:sp macro="" textlink="Índice!B114">
      <xdr:nvSpPr>
        <xdr:cNvPr id="9" name="Retângulo: Cantos Arredondados 8">
          <a:hlinkClick xmlns:r="http://schemas.openxmlformats.org/officeDocument/2006/relationships" r:id="rId8"/>
          <a:extLst>
            <a:ext uri="{FF2B5EF4-FFF2-40B4-BE49-F238E27FC236}">
              <a16:creationId xmlns:a16="http://schemas.microsoft.com/office/drawing/2014/main" id="{D85F6410-885A-4D50-8A7C-8CFC07B26191}"/>
            </a:ext>
          </a:extLst>
        </xdr:cNvPr>
        <xdr:cNvSpPr/>
      </xdr:nvSpPr>
      <xdr:spPr>
        <a:xfrm>
          <a:off x="161925" y="512531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9563640-DD58-4E83-A80A-E0AE1B6A618F}"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273624</xdr:rowOff>
    </xdr:from>
    <xdr:to>
      <xdr:col>0</xdr:col>
      <xdr:colOff>2238376</xdr:colOff>
      <xdr:row>19</xdr:row>
      <xdr:rowOff>42335</xdr:rowOff>
    </xdr:to>
    <xdr:sp macro="" textlink="Índice!B132">
      <xdr:nvSpPr>
        <xdr:cNvPr id="10" name="Retângulo: Cantos Arredondados 9">
          <a:hlinkClick xmlns:r="http://schemas.openxmlformats.org/officeDocument/2006/relationships" r:id="rId9"/>
          <a:extLst>
            <a:ext uri="{FF2B5EF4-FFF2-40B4-BE49-F238E27FC236}">
              <a16:creationId xmlns:a16="http://schemas.microsoft.com/office/drawing/2014/main" id="{10BD66D4-7ABB-4284-8F18-FF840FC76DDB}"/>
            </a:ext>
          </a:extLst>
        </xdr:cNvPr>
        <xdr:cNvSpPr/>
      </xdr:nvSpPr>
      <xdr:spPr>
        <a:xfrm>
          <a:off x="161925" y="561714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421FF9E-DA6A-4528-9DEA-38AC416BF96A}"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136810</xdr:rowOff>
    </xdr:from>
    <xdr:to>
      <xdr:col>0</xdr:col>
      <xdr:colOff>2238376</xdr:colOff>
      <xdr:row>20</xdr:row>
      <xdr:rowOff>221206</xdr:rowOff>
    </xdr:to>
    <xdr:sp macro="" textlink="Índice!B134">
      <xdr:nvSpPr>
        <xdr:cNvPr id="11" name="Retângulo: Cantos Arredondados 10">
          <a:hlinkClick xmlns:r="http://schemas.openxmlformats.org/officeDocument/2006/relationships" r:id="rId10"/>
          <a:extLst>
            <a:ext uri="{FF2B5EF4-FFF2-40B4-BE49-F238E27FC236}">
              <a16:creationId xmlns:a16="http://schemas.microsoft.com/office/drawing/2014/main" id="{712B57A8-D92E-4DCE-AB40-D2E6901C30E0}"/>
            </a:ext>
          </a:extLst>
        </xdr:cNvPr>
        <xdr:cNvSpPr/>
      </xdr:nvSpPr>
      <xdr:spPr>
        <a:xfrm>
          <a:off x="161925" y="610898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084FC411-4AEF-4339-9330-79D260E1E47C}"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21</xdr:row>
      <xdr:rowOff>0</xdr:rowOff>
    </xdr:from>
    <xdr:to>
      <xdr:col>0</xdr:col>
      <xdr:colOff>2238376</xdr:colOff>
      <xdr:row>22</xdr:row>
      <xdr:rowOff>83036</xdr:rowOff>
    </xdr:to>
    <xdr:sp macro="" textlink="Índice!B141">
      <xdr:nvSpPr>
        <xdr:cNvPr id="12" name="Retângulo: Cantos Arredondados 11">
          <a:hlinkClick xmlns:r="http://schemas.openxmlformats.org/officeDocument/2006/relationships" r:id="rId11"/>
          <a:extLst>
            <a:ext uri="{FF2B5EF4-FFF2-40B4-BE49-F238E27FC236}">
              <a16:creationId xmlns:a16="http://schemas.microsoft.com/office/drawing/2014/main" id="{ECB9FD2C-4543-444B-ABAE-2C6747ECF52E}"/>
            </a:ext>
          </a:extLst>
        </xdr:cNvPr>
        <xdr:cNvSpPr/>
      </xdr:nvSpPr>
      <xdr:spPr>
        <a:xfrm>
          <a:off x="161925" y="660082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C8ABB79-5493-4BA5-9E10-84D7A6224D11}"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5</xdr:row>
      <xdr:rowOff>199158</xdr:rowOff>
    </xdr:from>
    <xdr:to>
      <xdr:col>0</xdr:col>
      <xdr:colOff>2241375</xdr:colOff>
      <xdr:row>6</xdr:row>
      <xdr:rowOff>274030</xdr:rowOff>
    </xdr:to>
    <xdr:sp macro="" textlink="Índice!C11">
      <xdr:nvSpPr>
        <xdr:cNvPr id="13" name="Retângulo: Cantos Arredondados 12">
          <a:hlinkClick xmlns:r="http://schemas.openxmlformats.org/officeDocument/2006/relationships" r:id="rId2"/>
          <a:extLst>
            <a:ext uri="{FF2B5EF4-FFF2-40B4-BE49-F238E27FC236}">
              <a16:creationId xmlns:a16="http://schemas.microsoft.com/office/drawing/2014/main" id="{A54D1ED7-EB66-4C05-BC95-B351F30B3C07}"/>
            </a:ext>
          </a:extLst>
        </xdr:cNvPr>
        <xdr:cNvSpPr/>
      </xdr:nvSpPr>
      <xdr:spPr>
        <a:xfrm>
          <a:off x="333375" y="1770783"/>
          <a:ext cx="1908000"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AACD7A74-0C92-47D0-9DCD-CF7683A2046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Profile</a:t>
          </a:fld>
          <a:endParaRPr lang="en-US" sz="12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3">
      <xdr:nvSpPr>
        <xdr:cNvPr id="14" name="Retângulo: Cantos Arredondados 13">
          <a:hlinkClick xmlns:r="http://schemas.openxmlformats.org/officeDocument/2006/relationships" r:id="rId12"/>
          <a:extLst>
            <a:ext uri="{FF2B5EF4-FFF2-40B4-BE49-F238E27FC236}">
              <a16:creationId xmlns:a16="http://schemas.microsoft.com/office/drawing/2014/main" id="{D1B45237-9743-4FE4-A708-BC45B2C571F4}"/>
            </a:ext>
          </a:extLst>
        </xdr:cNvPr>
        <xdr:cNvSpPr/>
      </xdr:nvSpPr>
      <xdr:spPr>
        <a:xfrm>
          <a:off x="333375" y="2227983"/>
          <a:ext cx="1908000"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4CA65A56-B5FA-412A-B76C-D31980B9B71D}"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Strategic planning</a:t>
          </a:fld>
          <a:endParaRPr lang="en-US" sz="1200" b="1" u="sng">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15">
      <xdr:nvSpPr>
        <xdr:cNvPr id="15" name="Retângulo: Cantos Arredondados 14">
          <a:hlinkClick xmlns:r="http://schemas.openxmlformats.org/officeDocument/2006/relationships" r:id="rId1"/>
          <a:extLst>
            <a:ext uri="{FF2B5EF4-FFF2-40B4-BE49-F238E27FC236}">
              <a16:creationId xmlns:a16="http://schemas.microsoft.com/office/drawing/2014/main" id="{9921EA6C-7183-4E21-9596-86D6CD659858}"/>
            </a:ext>
          </a:extLst>
        </xdr:cNvPr>
        <xdr:cNvSpPr/>
      </xdr:nvSpPr>
      <xdr:spPr>
        <a:xfrm>
          <a:off x="333375" y="2685183"/>
          <a:ext cx="1908000"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fld id="{906021A7-80D8-4208-9767-479B505772FC}" type="TxLink">
            <a:rPr lang="en-US" sz="1050" b="0" i="0" u="none" strike="noStrike">
              <a:solidFill>
                <a:schemeClr val="bg1"/>
              </a:solidFill>
              <a:effectLst/>
              <a:latin typeface="Calibri regular"/>
              <a:ea typeface="+mn-ea"/>
              <a:cs typeface="+mn-cs"/>
            </a:rPr>
            <a:pPr/>
            <a:t>Government relations and advocacy</a:t>
          </a:fld>
          <a:endParaRPr lang="en-US" sz="1200">
            <a:solidFill>
              <a:schemeClr val="bg1"/>
            </a:solidFill>
            <a:effectLst/>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16" name="Imagem 15">
          <a:extLst>
            <a:ext uri="{FF2B5EF4-FFF2-40B4-BE49-F238E27FC236}">
              <a16:creationId xmlns:a16="http://schemas.microsoft.com/office/drawing/2014/main" id="{C3D9EF9E-FFE5-44AD-81D9-81CA2F2E5D0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17" name="Agrupar 16">
          <a:hlinkClick xmlns:r="http://schemas.openxmlformats.org/officeDocument/2006/relationships" r:id="rId14"/>
          <a:extLst>
            <a:ext uri="{FF2B5EF4-FFF2-40B4-BE49-F238E27FC236}">
              <a16:creationId xmlns:a16="http://schemas.microsoft.com/office/drawing/2014/main" id="{3272C3B0-BE7B-40FD-A8A4-52DBF2CC2D63}"/>
            </a:ext>
          </a:extLst>
        </xdr:cNvPr>
        <xdr:cNvGrpSpPr/>
      </xdr:nvGrpSpPr>
      <xdr:grpSpPr>
        <a:xfrm>
          <a:off x="2914650" y="138112"/>
          <a:ext cx="1333500" cy="385200"/>
          <a:chOff x="2914760" y="138112"/>
          <a:chExt cx="1325814" cy="385200"/>
        </a:xfrm>
      </xdr:grpSpPr>
      <xdr:sp macro="" textlink="">
        <xdr:nvSpPr>
          <xdr:cNvPr id="18" name="Retângulo 17">
            <a:extLst>
              <a:ext uri="{FF2B5EF4-FFF2-40B4-BE49-F238E27FC236}">
                <a16:creationId xmlns:a16="http://schemas.microsoft.com/office/drawing/2014/main" id="{6FE2766E-CAF0-C1D3-23DF-E2470B06EC9B}"/>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19" name="Imagem 18">
            <a:extLst>
              <a:ext uri="{FF2B5EF4-FFF2-40B4-BE49-F238E27FC236}">
                <a16:creationId xmlns:a16="http://schemas.microsoft.com/office/drawing/2014/main" id="{C4433C1F-89F7-37DA-B73F-EE91D1B415A7}"/>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20" name="Agrupar 19">
          <a:hlinkClick xmlns:r="http://schemas.openxmlformats.org/officeDocument/2006/relationships" r:id="rId16"/>
          <a:extLst>
            <a:ext uri="{FF2B5EF4-FFF2-40B4-BE49-F238E27FC236}">
              <a16:creationId xmlns:a16="http://schemas.microsoft.com/office/drawing/2014/main" id="{75D3473E-E256-4ECE-889F-07D0D9719145}"/>
            </a:ext>
          </a:extLst>
        </xdr:cNvPr>
        <xdr:cNvGrpSpPr/>
      </xdr:nvGrpSpPr>
      <xdr:grpSpPr>
        <a:xfrm>
          <a:off x="4330700" y="150018"/>
          <a:ext cx="1104900" cy="375675"/>
          <a:chOff x="4295775" y="140493"/>
          <a:chExt cx="1104900" cy="385200"/>
        </a:xfrm>
      </xdr:grpSpPr>
      <xdr:sp macro="" textlink="">
        <xdr:nvSpPr>
          <xdr:cNvPr id="21" name="Retângulo 20">
            <a:extLst>
              <a:ext uri="{FF2B5EF4-FFF2-40B4-BE49-F238E27FC236}">
                <a16:creationId xmlns:a16="http://schemas.microsoft.com/office/drawing/2014/main" id="{90A74701-D436-2474-C829-AD06817DE9AE}"/>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22" name="Imagem 21">
            <a:extLst>
              <a:ext uri="{FF2B5EF4-FFF2-40B4-BE49-F238E27FC236}">
                <a16:creationId xmlns:a16="http://schemas.microsoft.com/office/drawing/2014/main" id="{E03A699E-7A52-CCF7-A29E-0916C26F612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8</xdr:col>
      <xdr:colOff>1083398</xdr:colOff>
      <xdr:row>0</xdr:row>
      <xdr:rowOff>136925</xdr:rowOff>
    </xdr:from>
    <xdr:to>
      <xdr:col>9</xdr:col>
      <xdr:colOff>109628</xdr:colOff>
      <xdr:row>1</xdr:row>
      <xdr:rowOff>209271</xdr:rowOff>
    </xdr:to>
    <xdr:grpSp>
      <xdr:nvGrpSpPr>
        <xdr:cNvPr id="475" name="Agrupar 474">
          <a:hlinkClick xmlns:r="http://schemas.openxmlformats.org/officeDocument/2006/relationships" r:id="rId1"/>
          <a:extLst>
            <a:ext uri="{FF2B5EF4-FFF2-40B4-BE49-F238E27FC236}">
              <a16:creationId xmlns:a16="http://schemas.microsoft.com/office/drawing/2014/main" id="{FCC7B449-031C-4D85-A06D-07FB37A03136}"/>
            </a:ext>
          </a:extLst>
        </xdr:cNvPr>
        <xdr:cNvGrpSpPr/>
      </xdr:nvGrpSpPr>
      <xdr:grpSpPr>
        <a:xfrm>
          <a:off x="11922848" y="136925"/>
          <a:ext cx="416880" cy="386671"/>
          <a:chOff x="11937133" y="129787"/>
          <a:chExt cx="416880" cy="386672"/>
        </a:xfrm>
      </xdr:grpSpPr>
      <xdr:sp macro="" textlink="">
        <xdr:nvSpPr>
          <xdr:cNvPr id="476" name="Retângulo: Cantos Arredondados 475">
            <a:extLst>
              <a:ext uri="{FF2B5EF4-FFF2-40B4-BE49-F238E27FC236}">
                <a16:creationId xmlns:a16="http://schemas.microsoft.com/office/drawing/2014/main" id="{AEB92830-8FF3-199C-151A-CD21F025B039}"/>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477" name="Seta: para a Direita 476">
            <a:extLst>
              <a:ext uri="{FF2B5EF4-FFF2-40B4-BE49-F238E27FC236}">
                <a16:creationId xmlns:a16="http://schemas.microsoft.com/office/drawing/2014/main" id="{B71D34F9-DF30-247A-9DFD-2C4F51D4A3CE}"/>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581028</xdr:colOff>
      <xdr:row>0</xdr:row>
      <xdr:rowOff>136925</xdr:rowOff>
    </xdr:from>
    <xdr:to>
      <xdr:col>8</xdr:col>
      <xdr:colOff>994331</xdr:colOff>
      <xdr:row>1</xdr:row>
      <xdr:rowOff>209271</xdr:rowOff>
    </xdr:to>
    <xdr:grpSp>
      <xdr:nvGrpSpPr>
        <xdr:cNvPr id="478" name="Agrupar 477">
          <a:hlinkClick xmlns:r="http://schemas.openxmlformats.org/officeDocument/2006/relationships" r:id="rId2"/>
          <a:extLst>
            <a:ext uri="{FF2B5EF4-FFF2-40B4-BE49-F238E27FC236}">
              <a16:creationId xmlns:a16="http://schemas.microsoft.com/office/drawing/2014/main" id="{880C9D4F-DC92-40AF-8838-DE17A6FD5DC1}"/>
            </a:ext>
          </a:extLst>
        </xdr:cNvPr>
        <xdr:cNvGrpSpPr/>
      </xdr:nvGrpSpPr>
      <xdr:grpSpPr>
        <a:xfrm>
          <a:off x="11420478" y="136925"/>
          <a:ext cx="413303" cy="386671"/>
          <a:chOff x="11434763" y="129787"/>
          <a:chExt cx="413303" cy="386672"/>
        </a:xfrm>
      </xdr:grpSpPr>
      <xdr:sp macro="" textlink="">
        <xdr:nvSpPr>
          <xdr:cNvPr id="479" name="Retângulo: Cantos Arredondados 478">
            <a:extLst>
              <a:ext uri="{FF2B5EF4-FFF2-40B4-BE49-F238E27FC236}">
                <a16:creationId xmlns:a16="http://schemas.microsoft.com/office/drawing/2014/main" id="{32F628B0-DC1E-BCB6-B049-99038E99A1E1}"/>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480" name="Seta: para a Direita 479">
            <a:extLst>
              <a:ext uri="{FF2B5EF4-FFF2-40B4-BE49-F238E27FC236}">
                <a16:creationId xmlns:a16="http://schemas.microsoft.com/office/drawing/2014/main" id="{7B3E261E-2920-9F71-4AF6-EF5EDBF86795}"/>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2</xdr:row>
      <xdr:rowOff>209550</xdr:rowOff>
    </xdr:from>
    <xdr:to>
      <xdr:col>0</xdr:col>
      <xdr:colOff>2238376</xdr:colOff>
      <xdr:row>3</xdr:row>
      <xdr:rowOff>292586</xdr:rowOff>
    </xdr:to>
    <xdr:sp macro="" textlink="Índice!B6">
      <xdr:nvSpPr>
        <xdr:cNvPr id="2" name="Retângulo: Cantos Arredondados 1">
          <a:hlinkClick xmlns:r="http://schemas.openxmlformats.org/officeDocument/2006/relationships" r:id="rId3"/>
          <a:extLst>
            <a:ext uri="{FF2B5EF4-FFF2-40B4-BE49-F238E27FC236}">
              <a16:creationId xmlns:a16="http://schemas.microsoft.com/office/drawing/2014/main" id="{9D252974-DC99-4CA9-BD4F-931C00C4B268}"/>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F7AE01CD-1A35-4E51-9D66-23DF05E13F9B}"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 name="Retângulo: Cantos Arredondados 3">
          <a:hlinkClick xmlns:r="http://schemas.openxmlformats.org/officeDocument/2006/relationships" r:id="rId4"/>
          <a:extLst>
            <a:ext uri="{FF2B5EF4-FFF2-40B4-BE49-F238E27FC236}">
              <a16:creationId xmlns:a16="http://schemas.microsoft.com/office/drawing/2014/main" id="{872A834D-854E-4EE9-A75C-BDADCAC87B69}"/>
            </a:ext>
          </a:extLst>
        </xdr:cNvPr>
        <xdr:cNvSpPr/>
      </xdr:nvSpPr>
      <xdr:spPr>
        <a:xfrm>
          <a:off x="161925" y="1304058"/>
          <a:ext cx="2076451"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E4106378-F13D-4ABD-9086-8D2AB4E1B326}"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ABOUT ENEVA</a:t>
          </a:fld>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10</xdr:row>
      <xdr:rowOff>14719</xdr:rowOff>
    </xdr:from>
    <xdr:to>
      <xdr:col>0</xdr:col>
      <xdr:colOff>2238376</xdr:colOff>
      <xdr:row>11</xdr:row>
      <xdr:rowOff>89590</xdr:rowOff>
    </xdr:to>
    <xdr:sp macro="" textlink="Índice!B18">
      <xdr:nvSpPr>
        <xdr:cNvPr id="5" name="Retângulo: Cantos Arredondados 4">
          <a:hlinkClick xmlns:r="http://schemas.openxmlformats.org/officeDocument/2006/relationships" r:id="rId1"/>
          <a:extLst>
            <a:ext uri="{FF2B5EF4-FFF2-40B4-BE49-F238E27FC236}">
              <a16:creationId xmlns:a16="http://schemas.microsoft.com/office/drawing/2014/main" id="{FFF8F04C-C166-4BFE-9AC2-CB22EAA5294A}"/>
            </a:ext>
          </a:extLst>
        </xdr:cNvPr>
        <xdr:cNvSpPr/>
      </xdr:nvSpPr>
      <xdr:spPr>
        <a:xfrm>
          <a:off x="161925" y="3157969"/>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40A0228A-FC74-45D8-9261-055573520C4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CORPORATE GOVERNANCE</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11</xdr:row>
      <xdr:rowOff>192230</xdr:rowOff>
    </xdr:from>
    <xdr:to>
      <xdr:col>0</xdr:col>
      <xdr:colOff>2238376</xdr:colOff>
      <xdr:row>12</xdr:row>
      <xdr:rowOff>267101</xdr:rowOff>
    </xdr:to>
    <xdr:sp macro="" textlink="Índice!B42">
      <xdr:nvSpPr>
        <xdr:cNvPr id="6" name="Retângulo: Cantos Arredondados 5">
          <a:hlinkClick xmlns:r="http://schemas.openxmlformats.org/officeDocument/2006/relationships" r:id="rId5"/>
          <a:extLst>
            <a:ext uri="{FF2B5EF4-FFF2-40B4-BE49-F238E27FC236}">
              <a16:creationId xmlns:a16="http://schemas.microsoft.com/office/drawing/2014/main" id="{2AE7B897-FDD7-4F25-8F4F-EA420D522E0C}"/>
            </a:ext>
          </a:extLst>
        </xdr:cNvPr>
        <xdr:cNvSpPr/>
      </xdr:nvSpPr>
      <xdr:spPr>
        <a:xfrm>
          <a:off x="161925" y="364980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2E6BC500-5DF0-457A-A64F-798B554A9A83}"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55416</xdr:rowOff>
    </xdr:from>
    <xdr:to>
      <xdr:col>0</xdr:col>
      <xdr:colOff>2238376</xdr:colOff>
      <xdr:row>14</xdr:row>
      <xdr:rowOff>130288</xdr:rowOff>
    </xdr:to>
    <xdr:sp macro="" textlink="Índice!B46">
      <xdr:nvSpPr>
        <xdr:cNvPr id="7" name="Retângulo: Cantos Arredondados 6">
          <a:hlinkClick xmlns:r="http://schemas.openxmlformats.org/officeDocument/2006/relationships" r:id="rId6"/>
          <a:extLst>
            <a:ext uri="{FF2B5EF4-FFF2-40B4-BE49-F238E27FC236}">
              <a16:creationId xmlns:a16="http://schemas.microsoft.com/office/drawing/2014/main" id="{002FAC94-40A8-41BE-85C7-5FC53FDF334F}"/>
            </a:ext>
          </a:extLst>
        </xdr:cNvPr>
        <xdr:cNvSpPr/>
      </xdr:nvSpPr>
      <xdr:spPr>
        <a:xfrm>
          <a:off x="161925" y="414164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BE564C8-0EB2-4B6F-8B4F-A6F203C5889F}"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232927</xdr:rowOff>
    </xdr:from>
    <xdr:to>
      <xdr:col>0</xdr:col>
      <xdr:colOff>2238376</xdr:colOff>
      <xdr:row>16</xdr:row>
      <xdr:rowOff>1638</xdr:rowOff>
    </xdr:to>
    <xdr:sp macro="" textlink="Índice!B85">
      <xdr:nvSpPr>
        <xdr:cNvPr id="8" name="Retângulo: Cantos Arredondados 7">
          <a:hlinkClick xmlns:r="http://schemas.openxmlformats.org/officeDocument/2006/relationships" r:id="rId7"/>
          <a:extLst>
            <a:ext uri="{FF2B5EF4-FFF2-40B4-BE49-F238E27FC236}">
              <a16:creationId xmlns:a16="http://schemas.microsoft.com/office/drawing/2014/main" id="{72D3CC80-1454-4E4C-8F3A-83E5F846C275}"/>
            </a:ext>
          </a:extLst>
        </xdr:cNvPr>
        <xdr:cNvSpPr/>
      </xdr:nvSpPr>
      <xdr:spPr>
        <a:xfrm>
          <a:off x="161925" y="463347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17149CB8-9521-4049-974B-3B34D7B8D67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96113</xdr:rowOff>
    </xdr:from>
    <xdr:to>
      <xdr:col>0</xdr:col>
      <xdr:colOff>2238376</xdr:colOff>
      <xdr:row>17</xdr:row>
      <xdr:rowOff>179148</xdr:rowOff>
    </xdr:to>
    <xdr:sp macro="" textlink="Índice!B114">
      <xdr:nvSpPr>
        <xdr:cNvPr id="9" name="Retângulo: Cantos Arredondados 8">
          <a:hlinkClick xmlns:r="http://schemas.openxmlformats.org/officeDocument/2006/relationships" r:id="rId8"/>
          <a:extLst>
            <a:ext uri="{FF2B5EF4-FFF2-40B4-BE49-F238E27FC236}">
              <a16:creationId xmlns:a16="http://schemas.microsoft.com/office/drawing/2014/main" id="{F02E9E12-9E1B-4FED-B581-8EDFE64A5BEE}"/>
            </a:ext>
          </a:extLst>
        </xdr:cNvPr>
        <xdr:cNvSpPr/>
      </xdr:nvSpPr>
      <xdr:spPr>
        <a:xfrm>
          <a:off x="161925" y="512531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9563640-DD58-4E83-A80A-E0AE1B6A618F}"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273624</xdr:rowOff>
    </xdr:from>
    <xdr:to>
      <xdr:col>0</xdr:col>
      <xdr:colOff>2238376</xdr:colOff>
      <xdr:row>19</xdr:row>
      <xdr:rowOff>42335</xdr:rowOff>
    </xdr:to>
    <xdr:sp macro="" textlink="Índice!B132">
      <xdr:nvSpPr>
        <xdr:cNvPr id="10" name="Retângulo: Cantos Arredondados 9">
          <a:hlinkClick xmlns:r="http://schemas.openxmlformats.org/officeDocument/2006/relationships" r:id="rId9"/>
          <a:extLst>
            <a:ext uri="{FF2B5EF4-FFF2-40B4-BE49-F238E27FC236}">
              <a16:creationId xmlns:a16="http://schemas.microsoft.com/office/drawing/2014/main" id="{1A5DF258-B493-47F2-81D5-54D46C1A6BA1}"/>
            </a:ext>
          </a:extLst>
        </xdr:cNvPr>
        <xdr:cNvSpPr/>
      </xdr:nvSpPr>
      <xdr:spPr>
        <a:xfrm>
          <a:off x="161925" y="561714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421FF9E-DA6A-4528-9DEA-38AC416BF96A}"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136810</xdr:rowOff>
    </xdr:from>
    <xdr:to>
      <xdr:col>0</xdr:col>
      <xdr:colOff>2238376</xdr:colOff>
      <xdr:row>20</xdr:row>
      <xdr:rowOff>221206</xdr:rowOff>
    </xdr:to>
    <xdr:sp macro="" textlink="Índice!B134">
      <xdr:nvSpPr>
        <xdr:cNvPr id="11" name="Retângulo: Cantos Arredondados 10">
          <a:hlinkClick xmlns:r="http://schemas.openxmlformats.org/officeDocument/2006/relationships" r:id="rId10"/>
          <a:extLst>
            <a:ext uri="{FF2B5EF4-FFF2-40B4-BE49-F238E27FC236}">
              <a16:creationId xmlns:a16="http://schemas.microsoft.com/office/drawing/2014/main" id="{6E56AA30-596D-4B4A-863F-4E57810EC709}"/>
            </a:ext>
          </a:extLst>
        </xdr:cNvPr>
        <xdr:cNvSpPr/>
      </xdr:nvSpPr>
      <xdr:spPr>
        <a:xfrm>
          <a:off x="161925" y="610898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084FC411-4AEF-4339-9330-79D260E1E47C}"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21</xdr:row>
      <xdr:rowOff>0</xdr:rowOff>
    </xdr:from>
    <xdr:to>
      <xdr:col>0</xdr:col>
      <xdr:colOff>2238376</xdr:colOff>
      <xdr:row>22</xdr:row>
      <xdr:rowOff>83036</xdr:rowOff>
    </xdr:to>
    <xdr:sp macro="" textlink="Índice!B141">
      <xdr:nvSpPr>
        <xdr:cNvPr id="12" name="Retângulo: Cantos Arredondados 11">
          <a:hlinkClick xmlns:r="http://schemas.openxmlformats.org/officeDocument/2006/relationships" r:id="rId11"/>
          <a:extLst>
            <a:ext uri="{FF2B5EF4-FFF2-40B4-BE49-F238E27FC236}">
              <a16:creationId xmlns:a16="http://schemas.microsoft.com/office/drawing/2014/main" id="{D0DA4DE0-FDCD-41E2-BF5D-0094329F0936}"/>
            </a:ext>
          </a:extLst>
        </xdr:cNvPr>
        <xdr:cNvSpPr/>
      </xdr:nvSpPr>
      <xdr:spPr>
        <a:xfrm>
          <a:off x="161925" y="660082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C8ABB79-5493-4BA5-9E10-84D7A6224D11}"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5</xdr:row>
      <xdr:rowOff>199158</xdr:rowOff>
    </xdr:from>
    <xdr:to>
      <xdr:col>0</xdr:col>
      <xdr:colOff>2241375</xdr:colOff>
      <xdr:row>6</xdr:row>
      <xdr:rowOff>274030</xdr:rowOff>
    </xdr:to>
    <xdr:sp macro="" textlink="Índice!C11">
      <xdr:nvSpPr>
        <xdr:cNvPr id="13" name="Retângulo: Cantos Arredondados 12">
          <a:hlinkClick xmlns:r="http://schemas.openxmlformats.org/officeDocument/2006/relationships" r:id="rId4"/>
          <a:extLst>
            <a:ext uri="{FF2B5EF4-FFF2-40B4-BE49-F238E27FC236}">
              <a16:creationId xmlns:a16="http://schemas.microsoft.com/office/drawing/2014/main" id="{81953A18-35E9-4E18-A4FF-7A945ABA4118}"/>
            </a:ext>
          </a:extLst>
        </xdr:cNvPr>
        <xdr:cNvSpPr/>
      </xdr:nvSpPr>
      <xdr:spPr>
        <a:xfrm>
          <a:off x="333375" y="1770783"/>
          <a:ext cx="1908000" cy="389197"/>
        </a:xfrm>
        <a:prstGeom prst="roundRect">
          <a:avLst/>
        </a:prstGeom>
        <a:solidFill>
          <a:srgbClr val="00A0A8"/>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AACD7A74-0C92-47D0-9DCD-CF7683A2046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Profile</a:t>
          </a:fld>
          <a:endParaRPr lang="en-US" sz="1200" b="0" u="none">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3">
      <xdr:nvSpPr>
        <xdr:cNvPr id="14" name="Retângulo: Cantos Arredondados 13">
          <a:hlinkClick xmlns:r="http://schemas.openxmlformats.org/officeDocument/2006/relationships" r:id="rId2"/>
          <a:extLst>
            <a:ext uri="{FF2B5EF4-FFF2-40B4-BE49-F238E27FC236}">
              <a16:creationId xmlns:a16="http://schemas.microsoft.com/office/drawing/2014/main" id="{DF1B8935-D1AC-49DF-A51C-405DB0B69E6A}"/>
            </a:ext>
          </a:extLst>
        </xdr:cNvPr>
        <xdr:cNvSpPr/>
      </xdr:nvSpPr>
      <xdr:spPr>
        <a:xfrm>
          <a:off x="333375" y="2227983"/>
          <a:ext cx="1908000" cy="389197"/>
        </a:xfrm>
        <a:prstGeom prst="roundRect">
          <a:avLst/>
        </a:prstGeom>
        <a:solidFill>
          <a:srgbClr val="00A0A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4CA65A56-B5FA-412A-B76C-D31980B9B71D}"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Strategic planning</a:t>
          </a:fld>
          <a:endParaRPr lang="en-US" sz="120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15">
      <xdr:nvSpPr>
        <xdr:cNvPr id="15" name="Retângulo: Cantos Arredondados 14">
          <a:hlinkClick xmlns:r="http://schemas.openxmlformats.org/officeDocument/2006/relationships" r:id="rId12"/>
          <a:extLst>
            <a:ext uri="{FF2B5EF4-FFF2-40B4-BE49-F238E27FC236}">
              <a16:creationId xmlns:a16="http://schemas.microsoft.com/office/drawing/2014/main" id="{57E39179-BCEF-4288-8F24-9DC8E7700A4E}"/>
            </a:ext>
          </a:extLst>
        </xdr:cNvPr>
        <xdr:cNvSpPr/>
      </xdr:nvSpPr>
      <xdr:spPr>
        <a:xfrm>
          <a:off x="333375" y="2685183"/>
          <a:ext cx="1908000" cy="389197"/>
        </a:xfrm>
        <a:prstGeom prst="roundRect">
          <a:avLst/>
        </a:prstGeom>
        <a:solidFill>
          <a:srgbClr val="00A0A8"/>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fld id="{906021A7-80D8-4208-9767-479B505772FC}" type="TxLink">
            <a:rPr lang="en-US" sz="1050" b="1" i="0" u="sng" strike="noStrike">
              <a:solidFill>
                <a:schemeClr val="bg1"/>
              </a:solidFill>
              <a:effectLst/>
              <a:latin typeface="Calibri regular"/>
              <a:ea typeface="+mn-ea"/>
              <a:cs typeface="+mn-cs"/>
            </a:rPr>
            <a:pPr/>
            <a:t>Government relations and advocacy</a:t>
          </a:fld>
          <a:endParaRPr lang="en-US" sz="1200" b="1" u="sng">
            <a:solidFill>
              <a:schemeClr val="bg1"/>
            </a:solidFill>
            <a:effectLst/>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16" name="Imagem 15">
          <a:extLst>
            <a:ext uri="{FF2B5EF4-FFF2-40B4-BE49-F238E27FC236}">
              <a16:creationId xmlns:a16="http://schemas.microsoft.com/office/drawing/2014/main" id="{D7152B6C-2B04-4DFC-B51D-BBA6039D895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17" name="Agrupar 16">
          <a:hlinkClick xmlns:r="http://schemas.openxmlformats.org/officeDocument/2006/relationships" r:id="rId14"/>
          <a:extLst>
            <a:ext uri="{FF2B5EF4-FFF2-40B4-BE49-F238E27FC236}">
              <a16:creationId xmlns:a16="http://schemas.microsoft.com/office/drawing/2014/main" id="{9E9FBA04-B11E-412C-B866-541C5D16F730}"/>
            </a:ext>
          </a:extLst>
        </xdr:cNvPr>
        <xdr:cNvGrpSpPr/>
      </xdr:nvGrpSpPr>
      <xdr:grpSpPr>
        <a:xfrm>
          <a:off x="2914650" y="138112"/>
          <a:ext cx="1333500" cy="385200"/>
          <a:chOff x="2914760" y="138112"/>
          <a:chExt cx="1325814" cy="385200"/>
        </a:xfrm>
      </xdr:grpSpPr>
      <xdr:sp macro="" textlink="">
        <xdr:nvSpPr>
          <xdr:cNvPr id="18" name="Retângulo 17">
            <a:extLst>
              <a:ext uri="{FF2B5EF4-FFF2-40B4-BE49-F238E27FC236}">
                <a16:creationId xmlns:a16="http://schemas.microsoft.com/office/drawing/2014/main" id="{14B67DB2-8684-EE55-F1F3-3D3D5AE35276}"/>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19" name="Imagem 18">
            <a:extLst>
              <a:ext uri="{FF2B5EF4-FFF2-40B4-BE49-F238E27FC236}">
                <a16:creationId xmlns:a16="http://schemas.microsoft.com/office/drawing/2014/main" id="{C9814617-C6FF-9470-BE5A-FF19D3F7000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20" name="Agrupar 19">
          <a:hlinkClick xmlns:r="http://schemas.openxmlformats.org/officeDocument/2006/relationships" r:id="rId16"/>
          <a:extLst>
            <a:ext uri="{FF2B5EF4-FFF2-40B4-BE49-F238E27FC236}">
              <a16:creationId xmlns:a16="http://schemas.microsoft.com/office/drawing/2014/main" id="{475C7112-00E7-4DED-AAAC-3B4D77139F68}"/>
            </a:ext>
          </a:extLst>
        </xdr:cNvPr>
        <xdr:cNvGrpSpPr/>
      </xdr:nvGrpSpPr>
      <xdr:grpSpPr>
        <a:xfrm>
          <a:off x="4330700" y="150018"/>
          <a:ext cx="1104900" cy="375675"/>
          <a:chOff x="4295775" y="140493"/>
          <a:chExt cx="1104900" cy="385200"/>
        </a:xfrm>
      </xdr:grpSpPr>
      <xdr:sp macro="" textlink="">
        <xdr:nvSpPr>
          <xdr:cNvPr id="21" name="Retângulo 20">
            <a:extLst>
              <a:ext uri="{FF2B5EF4-FFF2-40B4-BE49-F238E27FC236}">
                <a16:creationId xmlns:a16="http://schemas.microsoft.com/office/drawing/2014/main" id="{A369D991-4544-02B7-FA29-634D2950DAF0}"/>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22" name="Imagem 21">
            <a:extLst>
              <a:ext uri="{FF2B5EF4-FFF2-40B4-BE49-F238E27FC236}">
                <a16:creationId xmlns:a16="http://schemas.microsoft.com/office/drawing/2014/main" id="{6C0F9E98-B8A9-1C0D-EE70-97C12624C78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161925</xdr:colOff>
      <xdr:row>2</xdr:row>
      <xdr:rowOff>209550</xdr:rowOff>
    </xdr:from>
    <xdr:to>
      <xdr:col>0</xdr:col>
      <xdr:colOff>2238376</xdr:colOff>
      <xdr:row>3</xdr:row>
      <xdr:rowOff>292586</xdr:rowOff>
    </xdr:to>
    <xdr:sp macro="" textlink="Índice!B6">
      <xdr:nvSpPr>
        <xdr:cNvPr id="467" name="Retângulo: Cantos Arredondados 466">
          <a:hlinkClick xmlns:r="http://schemas.openxmlformats.org/officeDocument/2006/relationships" r:id="rId1"/>
          <a:extLst>
            <a:ext uri="{FF2B5EF4-FFF2-40B4-BE49-F238E27FC236}">
              <a16:creationId xmlns:a16="http://schemas.microsoft.com/office/drawing/2014/main" id="{1D48D9E5-B080-4279-BA7A-A0A3FF34A2AD}"/>
            </a:ext>
          </a:extLst>
        </xdr:cNvPr>
        <xdr:cNvSpPr/>
      </xdr:nvSpPr>
      <xdr:spPr>
        <a:xfrm>
          <a:off x="161925" y="838200"/>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marL="0" indent="0" algn="l"/>
          <a:fld id="{B806104A-2929-478A-BD44-3B9290BA2BA6}"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marL="0" indent="0" algn="l"/>
            <a:t>FOREWORD</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8</xdr:col>
      <xdr:colOff>1083394</xdr:colOff>
      <xdr:row>0</xdr:row>
      <xdr:rowOff>136921</xdr:rowOff>
    </xdr:from>
    <xdr:to>
      <xdr:col>9</xdr:col>
      <xdr:colOff>109624</xdr:colOff>
      <xdr:row>1</xdr:row>
      <xdr:rowOff>210627</xdr:rowOff>
    </xdr:to>
    <xdr:grpSp>
      <xdr:nvGrpSpPr>
        <xdr:cNvPr id="475" name="Agrupar 474">
          <a:hlinkClick xmlns:r="http://schemas.openxmlformats.org/officeDocument/2006/relationships" r:id="rId2"/>
          <a:extLst>
            <a:ext uri="{FF2B5EF4-FFF2-40B4-BE49-F238E27FC236}">
              <a16:creationId xmlns:a16="http://schemas.microsoft.com/office/drawing/2014/main" id="{0642C53D-41BD-4592-A81B-5263F7AAAA1A}"/>
            </a:ext>
          </a:extLst>
        </xdr:cNvPr>
        <xdr:cNvGrpSpPr/>
      </xdr:nvGrpSpPr>
      <xdr:grpSpPr>
        <a:xfrm>
          <a:off x="11922844" y="136921"/>
          <a:ext cx="416880" cy="388031"/>
          <a:chOff x="11937133" y="129787"/>
          <a:chExt cx="416880" cy="386672"/>
        </a:xfrm>
      </xdr:grpSpPr>
      <xdr:sp macro="" textlink="">
        <xdr:nvSpPr>
          <xdr:cNvPr id="476" name="Retângulo: Cantos Arredondados 475">
            <a:extLst>
              <a:ext uri="{FF2B5EF4-FFF2-40B4-BE49-F238E27FC236}">
                <a16:creationId xmlns:a16="http://schemas.microsoft.com/office/drawing/2014/main" id="{D96583A5-960B-BAE9-F62F-73A17E04D0FE}"/>
              </a:ext>
            </a:extLst>
          </xdr:cNvPr>
          <xdr:cNvSpPr/>
        </xdr:nvSpPr>
        <xdr:spPr>
          <a:xfrm>
            <a:off x="11937133" y="129787"/>
            <a:ext cx="416880"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477" name="Seta: para a Direita 476">
            <a:extLst>
              <a:ext uri="{FF2B5EF4-FFF2-40B4-BE49-F238E27FC236}">
                <a16:creationId xmlns:a16="http://schemas.microsoft.com/office/drawing/2014/main" id="{C02BFF9F-0F9D-5108-72D1-27F08087FB39}"/>
              </a:ext>
            </a:extLst>
          </xdr:cNvPr>
          <xdr:cNvSpPr/>
        </xdr:nvSpPr>
        <xdr:spPr>
          <a:xfrm>
            <a:off x="12020462" y="215812"/>
            <a:ext cx="249559" cy="214888"/>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8</xdr:col>
      <xdr:colOff>581024</xdr:colOff>
      <xdr:row>0</xdr:row>
      <xdr:rowOff>136921</xdr:rowOff>
    </xdr:from>
    <xdr:to>
      <xdr:col>8</xdr:col>
      <xdr:colOff>994327</xdr:colOff>
      <xdr:row>1</xdr:row>
      <xdr:rowOff>210627</xdr:rowOff>
    </xdr:to>
    <xdr:grpSp>
      <xdr:nvGrpSpPr>
        <xdr:cNvPr id="478" name="Agrupar 477">
          <a:hlinkClick xmlns:r="http://schemas.openxmlformats.org/officeDocument/2006/relationships" r:id="rId3"/>
          <a:extLst>
            <a:ext uri="{FF2B5EF4-FFF2-40B4-BE49-F238E27FC236}">
              <a16:creationId xmlns:a16="http://schemas.microsoft.com/office/drawing/2014/main" id="{F37259FB-5094-446A-AF75-FEE288F40A37}"/>
            </a:ext>
          </a:extLst>
        </xdr:cNvPr>
        <xdr:cNvGrpSpPr/>
      </xdr:nvGrpSpPr>
      <xdr:grpSpPr>
        <a:xfrm>
          <a:off x="11420474" y="136921"/>
          <a:ext cx="413303" cy="388031"/>
          <a:chOff x="11434763" y="129787"/>
          <a:chExt cx="413303" cy="386672"/>
        </a:xfrm>
      </xdr:grpSpPr>
      <xdr:sp macro="" textlink="">
        <xdr:nvSpPr>
          <xdr:cNvPr id="479" name="Retângulo: Cantos Arredondados 478">
            <a:extLst>
              <a:ext uri="{FF2B5EF4-FFF2-40B4-BE49-F238E27FC236}">
                <a16:creationId xmlns:a16="http://schemas.microsoft.com/office/drawing/2014/main" id="{706CA051-2653-21EC-3774-D0625848BFD7}"/>
              </a:ext>
            </a:extLst>
          </xdr:cNvPr>
          <xdr:cNvSpPr/>
        </xdr:nvSpPr>
        <xdr:spPr>
          <a:xfrm>
            <a:off x="11434763" y="129787"/>
            <a:ext cx="413303" cy="386672"/>
          </a:xfrm>
          <a:prstGeom prst="roundRect">
            <a:avLst/>
          </a:prstGeom>
          <a:solidFill>
            <a:srgbClr val="695E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800" b="1">
              <a:solidFill>
                <a:srgbClr val="695E4A"/>
              </a:solidFill>
              <a:latin typeface="Calibre regular"/>
            </a:endParaRPr>
          </a:p>
        </xdr:txBody>
      </xdr:sp>
      <xdr:sp macro="" textlink="">
        <xdr:nvSpPr>
          <xdr:cNvPr id="480" name="Seta: para a Direita 479">
            <a:extLst>
              <a:ext uri="{FF2B5EF4-FFF2-40B4-BE49-F238E27FC236}">
                <a16:creationId xmlns:a16="http://schemas.microsoft.com/office/drawing/2014/main" id="{F541A718-B89D-912D-EA07-0312224FD82A}"/>
              </a:ext>
            </a:extLst>
          </xdr:cNvPr>
          <xdr:cNvSpPr/>
        </xdr:nvSpPr>
        <xdr:spPr>
          <a:xfrm rot="10800000">
            <a:off x="11516147" y="216302"/>
            <a:ext cx="250536" cy="215011"/>
          </a:xfrm>
          <a:prstGeom prst="rightArrow">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absolute">
    <xdr:from>
      <xdr:col>0</xdr:col>
      <xdr:colOff>161925</xdr:colOff>
      <xdr:row>4</xdr:row>
      <xdr:rowOff>46758</xdr:rowOff>
    </xdr:from>
    <xdr:to>
      <xdr:col>0</xdr:col>
      <xdr:colOff>2238376</xdr:colOff>
      <xdr:row>5</xdr:row>
      <xdr:rowOff>121630</xdr:rowOff>
    </xdr:to>
    <xdr:sp macro="" textlink="Índice!B11">
      <xdr:nvSpPr>
        <xdr:cNvPr id="481" name="Retângulo: Cantos Arredondados 480">
          <a:hlinkClick xmlns:r="http://schemas.openxmlformats.org/officeDocument/2006/relationships" r:id="rId3"/>
          <a:extLst>
            <a:ext uri="{FF2B5EF4-FFF2-40B4-BE49-F238E27FC236}">
              <a16:creationId xmlns:a16="http://schemas.microsoft.com/office/drawing/2014/main" id="{46E33A57-F702-48FA-87FD-4F7CA37DD29A}"/>
            </a:ext>
          </a:extLst>
        </xdr:cNvPr>
        <xdr:cNvSpPr/>
      </xdr:nvSpPr>
      <xdr:spPr>
        <a:xfrm>
          <a:off x="161925" y="1304058"/>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96398261-4DEC-49A2-8BA0-2B1853B2E870}"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ABOUT ENEVA</a:t>
          </a:fld>
          <a:endParaRPr lang="en-US" sz="1200" b="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5</xdr:row>
      <xdr:rowOff>195694</xdr:rowOff>
    </xdr:from>
    <xdr:to>
      <xdr:col>0</xdr:col>
      <xdr:colOff>2238376</xdr:colOff>
      <xdr:row>6</xdr:row>
      <xdr:rowOff>270565</xdr:rowOff>
    </xdr:to>
    <xdr:sp macro="" textlink="Índice!B18">
      <xdr:nvSpPr>
        <xdr:cNvPr id="482" name="Retângulo: Cantos Arredondados 481">
          <a:hlinkClick xmlns:r="http://schemas.openxmlformats.org/officeDocument/2006/relationships" r:id="rId4"/>
          <a:extLst>
            <a:ext uri="{FF2B5EF4-FFF2-40B4-BE49-F238E27FC236}">
              <a16:creationId xmlns:a16="http://schemas.microsoft.com/office/drawing/2014/main" id="{8EABAF30-5545-46B0-BAED-9300B374EDDD}"/>
            </a:ext>
          </a:extLst>
        </xdr:cNvPr>
        <xdr:cNvSpPr/>
      </xdr:nvSpPr>
      <xdr:spPr>
        <a:xfrm>
          <a:off x="161925" y="1767319"/>
          <a:ext cx="2076451" cy="389196"/>
        </a:xfrm>
        <a:prstGeom prst="roundRect">
          <a:avLst/>
        </a:prstGeom>
        <a:solidFill>
          <a:srgbClr val="E4562E"/>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A834FF45-D756-4828-8A27-463C4CD578B9}" type="TxLink">
            <a:rPr lang="en-US" sz="1050" b="1" i="0" u="none" strike="noStrike">
              <a:solidFill>
                <a:schemeClr val="bg1"/>
              </a:solidFill>
              <a:latin typeface="Calibri regular"/>
              <a:ea typeface="Calibri" panose="020F0502020204030204" pitchFamily="34" charset="0"/>
              <a:cs typeface="Calibri" panose="020F0502020204030204" pitchFamily="34" charset="0"/>
            </a:rPr>
            <a:pPr algn="l"/>
            <a:t>CORPORATE GOVERNANCE</a:t>
          </a:fld>
          <a:endParaRPr lang="en-US" sz="1200" b="1">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13</xdr:row>
      <xdr:rowOff>1730</xdr:rowOff>
    </xdr:from>
    <xdr:to>
      <xdr:col>0</xdr:col>
      <xdr:colOff>2238376</xdr:colOff>
      <xdr:row>14</xdr:row>
      <xdr:rowOff>76601</xdr:rowOff>
    </xdr:to>
    <xdr:sp macro="" textlink="Índice!B42">
      <xdr:nvSpPr>
        <xdr:cNvPr id="483" name="Retângulo: Cantos Arredondados 482">
          <a:hlinkClick xmlns:r="http://schemas.openxmlformats.org/officeDocument/2006/relationships" r:id="rId5"/>
          <a:extLst>
            <a:ext uri="{FF2B5EF4-FFF2-40B4-BE49-F238E27FC236}">
              <a16:creationId xmlns:a16="http://schemas.microsoft.com/office/drawing/2014/main" id="{479DBE42-09CB-4788-8D8F-08E8AF8B1CBB}"/>
            </a:ext>
          </a:extLst>
        </xdr:cNvPr>
        <xdr:cNvSpPr/>
      </xdr:nvSpPr>
      <xdr:spPr>
        <a:xfrm>
          <a:off x="161925" y="4087955"/>
          <a:ext cx="2076451" cy="389196"/>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D3919EFC-5CD5-4D4C-92C2-7B6F4A243EE7}" type="TxLink">
            <a:rPr lang="en-US" sz="1050" b="0" i="0" u="none" strike="noStrike">
              <a:solidFill>
                <a:srgbClr val="695E4A"/>
              </a:solidFill>
              <a:latin typeface="Calibri regular"/>
              <a:ea typeface="Calibri" panose="020F0502020204030204" pitchFamily="34" charset="0"/>
              <a:cs typeface="Calibri" panose="020F0502020204030204" pitchFamily="34" charset="0"/>
            </a:rPr>
            <a:pPr algn="l"/>
            <a:t>FINANCIAL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14</xdr:row>
      <xdr:rowOff>179241</xdr:rowOff>
    </xdr:from>
    <xdr:to>
      <xdr:col>0</xdr:col>
      <xdr:colOff>2238376</xdr:colOff>
      <xdr:row>15</xdr:row>
      <xdr:rowOff>254113</xdr:rowOff>
    </xdr:to>
    <xdr:sp macro="" textlink="Índice!B46">
      <xdr:nvSpPr>
        <xdr:cNvPr id="484" name="Retângulo: Cantos Arredondados 483">
          <a:hlinkClick xmlns:r="http://schemas.openxmlformats.org/officeDocument/2006/relationships" r:id="rId6"/>
          <a:extLst>
            <a:ext uri="{FF2B5EF4-FFF2-40B4-BE49-F238E27FC236}">
              <a16:creationId xmlns:a16="http://schemas.microsoft.com/office/drawing/2014/main" id="{CAAB23DE-C674-46B8-8DF8-D45C99E19DFC}"/>
            </a:ext>
          </a:extLst>
        </xdr:cNvPr>
        <xdr:cNvSpPr/>
      </xdr:nvSpPr>
      <xdr:spPr>
        <a:xfrm>
          <a:off x="161925" y="4579791"/>
          <a:ext cx="2076451" cy="389197"/>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C0A2A968-3118-4972-80A0-E9187C724430}" type="TxLink">
            <a:rPr lang="en-US" sz="1050" b="0" i="0" u="none" strike="noStrike">
              <a:solidFill>
                <a:srgbClr val="695E4A"/>
              </a:solidFill>
              <a:effectLst/>
              <a:latin typeface="Calibri regular"/>
              <a:ea typeface="+mn-ea"/>
              <a:cs typeface="+mn-cs"/>
            </a:rPr>
            <a:pPr algn="l"/>
            <a:t>NATURAL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16</xdr:row>
      <xdr:rowOff>42427</xdr:rowOff>
    </xdr:from>
    <xdr:to>
      <xdr:col>0</xdr:col>
      <xdr:colOff>2238376</xdr:colOff>
      <xdr:row>17</xdr:row>
      <xdr:rowOff>125463</xdr:rowOff>
    </xdr:to>
    <xdr:sp macro="" textlink="Índice!B85">
      <xdr:nvSpPr>
        <xdr:cNvPr id="485" name="Retângulo: Cantos Arredondados 484">
          <a:hlinkClick xmlns:r="http://schemas.openxmlformats.org/officeDocument/2006/relationships" r:id="rId7"/>
          <a:extLst>
            <a:ext uri="{FF2B5EF4-FFF2-40B4-BE49-F238E27FC236}">
              <a16:creationId xmlns:a16="http://schemas.microsoft.com/office/drawing/2014/main" id="{D0E2F614-ACC3-4F03-870D-4B506EDEF581}"/>
            </a:ext>
          </a:extLst>
        </xdr:cNvPr>
        <xdr:cNvSpPr/>
      </xdr:nvSpPr>
      <xdr:spPr>
        <a:xfrm>
          <a:off x="161925" y="5071627"/>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1622222-048A-4CBE-AF11-D113326E99B9}" type="TxLink">
            <a:rPr lang="en-US" sz="1050" b="0" i="0" u="none" strike="noStrike">
              <a:solidFill>
                <a:srgbClr val="695E4A"/>
              </a:solidFill>
              <a:effectLst/>
              <a:latin typeface="Calibri regular"/>
              <a:ea typeface="+mn-ea"/>
              <a:cs typeface="+mn-cs"/>
            </a:rPr>
            <a:pPr algn="l"/>
            <a:t>HUMAN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17</xdr:row>
      <xdr:rowOff>219938</xdr:rowOff>
    </xdr:from>
    <xdr:to>
      <xdr:col>0</xdr:col>
      <xdr:colOff>2238376</xdr:colOff>
      <xdr:row>18</xdr:row>
      <xdr:rowOff>302973</xdr:rowOff>
    </xdr:to>
    <xdr:sp macro="" textlink="Índice!B114">
      <xdr:nvSpPr>
        <xdr:cNvPr id="486" name="Retângulo: Cantos Arredondados 485">
          <a:hlinkClick xmlns:r="http://schemas.openxmlformats.org/officeDocument/2006/relationships" r:id="rId8"/>
          <a:extLst>
            <a:ext uri="{FF2B5EF4-FFF2-40B4-BE49-F238E27FC236}">
              <a16:creationId xmlns:a16="http://schemas.microsoft.com/office/drawing/2014/main" id="{F6E6EC32-DF85-418E-A825-EDACF0343B3C}"/>
            </a:ext>
          </a:extLst>
        </xdr:cNvPr>
        <xdr:cNvSpPr/>
      </xdr:nvSpPr>
      <xdr:spPr>
        <a:xfrm>
          <a:off x="161925" y="5563463"/>
          <a:ext cx="2076451" cy="397360"/>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6FAE40E0-4A75-405E-BF88-93068799AC7A}" type="TxLink">
            <a:rPr lang="en-US" sz="1050" b="0" i="0" u="none" strike="noStrike">
              <a:solidFill>
                <a:srgbClr val="695E4A"/>
              </a:solidFill>
              <a:effectLst/>
              <a:latin typeface="Calibri regular"/>
              <a:ea typeface="+mn-ea"/>
              <a:cs typeface="+mn-cs"/>
            </a:rPr>
            <a:pPr algn="l"/>
            <a:t>SOCIAL AND RELATIONSHIP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19</xdr:row>
      <xdr:rowOff>83124</xdr:rowOff>
    </xdr:from>
    <xdr:to>
      <xdr:col>0</xdr:col>
      <xdr:colOff>2238376</xdr:colOff>
      <xdr:row>20</xdr:row>
      <xdr:rowOff>166160</xdr:rowOff>
    </xdr:to>
    <xdr:sp macro="" textlink="Índice!B132">
      <xdr:nvSpPr>
        <xdr:cNvPr id="487" name="Retângulo: Cantos Arredondados 486">
          <a:hlinkClick xmlns:r="http://schemas.openxmlformats.org/officeDocument/2006/relationships" r:id="rId9"/>
          <a:extLst>
            <a:ext uri="{FF2B5EF4-FFF2-40B4-BE49-F238E27FC236}">
              <a16:creationId xmlns:a16="http://schemas.microsoft.com/office/drawing/2014/main" id="{7BA25516-BBA5-42E7-8209-58BB17FD0F9E}"/>
            </a:ext>
          </a:extLst>
        </xdr:cNvPr>
        <xdr:cNvSpPr/>
      </xdr:nvSpPr>
      <xdr:spPr>
        <a:xfrm>
          <a:off x="161925" y="6055299"/>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7F95A4F1-9526-4C9B-BBE4-7E3FED210463}" type="TxLink">
            <a:rPr lang="en-US" sz="1050" b="0" i="0" u="none" strike="noStrike">
              <a:solidFill>
                <a:srgbClr val="695E4A"/>
              </a:solidFill>
              <a:effectLst/>
              <a:latin typeface="Calibri regular"/>
              <a:ea typeface="+mn-ea"/>
              <a:cs typeface="+mn-cs"/>
            </a:rPr>
            <a:pPr algn="l"/>
            <a:t>INTELLECTUAL CAPITAL</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20</xdr:row>
      <xdr:rowOff>260635</xdr:rowOff>
    </xdr:from>
    <xdr:to>
      <xdr:col>0</xdr:col>
      <xdr:colOff>2238376</xdr:colOff>
      <xdr:row>22</xdr:row>
      <xdr:rowOff>30706</xdr:rowOff>
    </xdr:to>
    <xdr:sp macro="" textlink="Índice!B134">
      <xdr:nvSpPr>
        <xdr:cNvPr id="488" name="Retângulo: Cantos Arredondados 487">
          <a:hlinkClick xmlns:r="http://schemas.openxmlformats.org/officeDocument/2006/relationships" r:id="rId10"/>
          <a:extLst>
            <a:ext uri="{FF2B5EF4-FFF2-40B4-BE49-F238E27FC236}">
              <a16:creationId xmlns:a16="http://schemas.microsoft.com/office/drawing/2014/main" id="{BAFFF92B-D4FE-45B7-92F3-6B2076693B5E}"/>
            </a:ext>
          </a:extLst>
        </xdr:cNvPr>
        <xdr:cNvSpPr/>
      </xdr:nvSpPr>
      <xdr:spPr>
        <a:xfrm>
          <a:off x="161925" y="6547135"/>
          <a:ext cx="2076451" cy="39872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B209F7A0-77C9-4C25-822C-5D06B8392758}" type="TxLink">
            <a:rPr lang="en-US" sz="1050" b="0" i="0" u="none" strike="noStrike">
              <a:solidFill>
                <a:srgbClr val="695E4A"/>
              </a:solidFill>
              <a:effectLst/>
              <a:latin typeface="Calibri regular"/>
              <a:ea typeface="+mn-ea"/>
              <a:cs typeface="+mn-cs"/>
            </a:rPr>
            <a:pPr algn="l"/>
            <a:t>MANUFATURED CAPITAL </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161925</xdr:colOff>
      <xdr:row>22</xdr:row>
      <xdr:rowOff>123825</xdr:rowOff>
    </xdr:from>
    <xdr:to>
      <xdr:col>0</xdr:col>
      <xdr:colOff>2238376</xdr:colOff>
      <xdr:row>23</xdr:row>
      <xdr:rowOff>206861</xdr:rowOff>
    </xdr:to>
    <xdr:sp macro="" textlink="Índice!B141">
      <xdr:nvSpPr>
        <xdr:cNvPr id="489" name="Retângulo: Cantos Arredondados 488">
          <a:hlinkClick xmlns:r="http://schemas.openxmlformats.org/officeDocument/2006/relationships" r:id="rId11"/>
          <a:extLst>
            <a:ext uri="{FF2B5EF4-FFF2-40B4-BE49-F238E27FC236}">
              <a16:creationId xmlns:a16="http://schemas.microsoft.com/office/drawing/2014/main" id="{460E1BBC-4D86-4A2B-B43F-D6BEF0D72D70}"/>
            </a:ext>
          </a:extLst>
        </xdr:cNvPr>
        <xdr:cNvSpPr/>
      </xdr:nvSpPr>
      <xdr:spPr>
        <a:xfrm>
          <a:off x="161925" y="7038975"/>
          <a:ext cx="2076451" cy="397361"/>
        </a:xfrm>
        <a:prstGeom prst="roundRect">
          <a:avLst/>
        </a:prstGeom>
        <a:solidFill>
          <a:srgbClr val="D4CEC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fld id="{853A3F0D-D709-47F4-9265-FDAE64F509E5}" type="TxLink">
            <a:rPr lang="en-US" sz="1050" b="0" i="0" u="none" strike="noStrike">
              <a:solidFill>
                <a:srgbClr val="695E4A"/>
              </a:solidFill>
              <a:effectLst/>
              <a:latin typeface="Calibri regular"/>
              <a:ea typeface="+mn-ea"/>
              <a:cs typeface="+mn-cs"/>
            </a:rPr>
            <a:pPr algn="l"/>
            <a:t>PROPRIETARY DISCLOSURES</a:t>
          </a:fld>
          <a:endParaRPr lang="en-US" sz="1200">
            <a:solidFill>
              <a:srgbClr val="695E4A"/>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7</xdr:row>
      <xdr:rowOff>27708</xdr:rowOff>
    </xdr:from>
    <xdr:to>
      <xdr:col>0</xdr:col>
      <xdr:colOff>2241375</xdr:colOff>
      <xdr:row>8</xdr:row>
      <xdr:rowOff>102580</xdr:rowOff>
    </xdr:to>
    <xdr:sp macro="" textlink="Índice!C18">
      <xdr:nvSpPr>
        <xdr:cNvPr id="490" name="Retângulo: Cantos Arredondados 489">
          <a:hlinkClick xmlns:r="http://schemas.openxmlformats.org/officeDocument/2006/relationships" r:id="rId4"/>
          <a:extLst>
            <a:ext uri="{FF2B5EF4-FFF2-40B4-BE49-F238E27FC236}">
              <a16:creationId xmlns:a16="http://schemas.microsoft.com/office/drawing/2014/main" id="{0CADDB54-D5EB-4794-B88F-BDE8B75E2CA2}"/>
            </a:ext>
          </a:extLst>
        </xdr:cNvPr>
        <xdr:cNvSpPr/>
      </xdr:nvSpPr>
      <xdr:spPr>
        <a:xfrm>
          <a:off x="333375" y="2227983"/>
          <a:ext cx="1908000" cy="389197"/>
        </a:xfrm>
        <a:prstGeom prst="roundRect">
          <a:avLst/>
        </a:prstGeom>
        <a:solidFill>
          <a:srgbClr val="E4562E"/>
        </a:solidFill>
        <a:ln>
          <a:noFill/>
        </a:ln>
        <a:effectLst>
          <a:outerShdw blurRad="76200" dir="13500000" sy="23000" kx="1200000" algn="br" rotWithShape="0">
            <a:prstClr val="black">
              <a:alpha val="2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1D3D8BF0-8A4D-49DE-8556-5811FA842CC4}" type="TxLink">
            <a:rPr lang="en-US" sz="1050" b="1" i="0" u="sng" strike="noStrike">
              <a:solidFill>
                <a:schemeClr val="bg1"/>
              </a:solidFill>
              <a:latin typeface="Calibri regular"/>
              <a:ea typeface="Calibri" panose="020F0502020204030204" pitchFamily="34" charset="0"/>
              <a:cs typeface="Calibri" panose="020F0502020204030204" pitchFamily="34" charset="0"/>
            </a:rPr>
            <a:pPr algn="l"/>
            <a:t>Corporate structure</a:t>
          </a:fld>
          <a:endParaRPr lang="en-US" sz="1200" b="1" u="sng">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8</xdr:row>
      <xdr:rowOff>170583</xdr:rowOff>
    </xdr:from>
    <xdr:to>
      <xdr:col>0</xdr:col>
      <xdr:colOff>2241375</xdr:colOff>
      <xdr:row>9</xdr:row>
      <xdr:rowOff>245455</xdr:rowOff>
    </xdr:to>
    <xdr:sp macro="" textlink="Índice!C27">
      <xdr:nvSpPr>
        <xdr:cNvPr id="491" name="Retângulo: Cantos Arredondados 490">
          <a:hlinkClick xmlns:r="http://schemas.openxmlformats.org/officeDocument/2006/relationships" r:id="rId2"/>
          <a:extLst>
            <a:ext uri="{FF2B5EF4-FFF2-40B4-BE49-F238E27FC236}">
              <a16:creationId xmlns:a16="http://schemas.microsoft.com/office/drawing/2014/main" id="{8DD67AD8-51C4-4A8E-8923-CF34918BFBA8}"/>
            </a:ext>
          </a:extLst>
        </xdr:cNvPr>
        <xdr:cNvSpPr/>
      </xdr:nvSpPr>
      <xdr:spPr>
        <a:xfrm>
          <a:off x="333375" y="26851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E4669BF0-3711-45C8-9F06-63A6E84C56A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Ethics, integrity and compliance</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9</xdr:row>
      <xdr:rowOff>313458</xdr:rowOff>
    </xdr:from>
    <xdr:to>
      <xdr:col>0</xdr:col>
      <xdr:colOff>2241375</xdr:colOff>
      <xdr:row>11</xdr:row>
      <xdr:rowOff>74005</xdr:rowOff>
    </xdr:to>
    <xdr:sp macro="" textlink="Índice!C32">
      <xdr:nvSpPr>
        <xdr:cNvPr id="492" name="Retângulo: Cantos Arredondados 491">
          <a:hlinkClick xmlns:r="http://schemas.openxmlformats.org/officeDocument/2006/relationships" r:id="rId12"/>
          <a:extLst>
            <a:ext uri="{FF2B5EF4-FFF2-40B4-BE49-F238E27FC236}">
              <a16:creationId xmlns:a16="http://schemas.microsoft.com/office/drawing/2014/main" id="{D89BD105-119F-4F7C-8720-0F65A508473C}"/>
            </a:ext>
          </a:extLst>
        </xdr:cNvPr>
        <xdr:cNvSpPr/>
      </xdr:nvSpPr>
      <xdr:spPr>
        <a:xfrm>
          <a:off x="333375" y="3142383"/>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05F95A3E-FE2D-47CB-A07D-74D8C23F39C5}"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Regulations, risk management and opportunities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333375</xdr:colOff>
      <xdr:row>11</xdr:row>
      <xdr:rowOff>151533</xdr:rowOff>
    </xdr:from>
    <xdr:to>
      <xdr:col>0</xdr:col>
      <xdr:colOff>2241375</xdr:colOff>
      <xdr:row>12</xdr:row>
      <xdr:rowOff>226405</xdr:rowOff>
    </xdr:to>
    <xdr:sp macro="" textlink="Índice!C37">
      <xdr:nvSpPr>
        <xdr:cNvPr id="493" name="Retângulo: Cantos Arredondados 492">
          <a:hlinkClick xmlns:r="http://schemas.openxmlformats.org/officeDocument/2006/relationships" r:id="rId13"/>
          <a:extLst>
            <a:ext uri="{FF2B5EF4-FFF2-40B4-BE49-F238E27FC236}">
              <a16:creationId xmlns:a16="http://schemas.microsoft.com/office/drawing/2014/main" id="{06743ADB-E724-663F-2D59-7CB62C17FC40}"/>
            </a:ext>
          </a:extLst>
        </xdr:cNvPr>
        <xdr:cNvSpPr/>
      </xdr:nvSpPr>
      <xdr:spPr>
        <a:xfrm>
          <a:off x="333375" y="3609108"/>
          <a:ext cx="1908000" cy="389197"/>
        </a:xfrm>
        <a:prstGeom prst="roundRect">
          <a:avLst/>
        </a:prstGeom>
        <a:solidFill>
          <a:srgbClr val="E4562E"/>
        </a:solidFill>
        <a:ln>
          <a:noFill/>
        </a:ln>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252000" tIns="0" rIns="0" bIns="0" rtlCol="0" anchor="ctr"/>
        <a:lstStyle/>
        <a:p>
          <a:pPr algn="l"/>
          <a:fld id="{FFAA639B-63AB-41B0-843E-AC24A868ADEB}" type="TxLink">
            <a:rPr lang="en-US" sz="1050" b="0" i="0" u="none" strike="noStrike">
              <a:solidFill>
                <a:schemeClr val="bg1"/>
              </a:solidFill>
              <a:latin typeface="Calibri regular"/>
              <a:ea typeface="Calibri" panose="020F0502020204030204" pitchFamily="34" charset="0"/>
              <a:cs typeface="Calibri" panose="020F0502020204030204" pitchFamily="34" charset="0"/>
            </a:rPr>
            <a:pPr algn="l"/>
            <a:t>Compensation policies and processes</a:t>
          </a:fld>
          <a:endParaRPr lang="en-US" sz="1200" b="0" u="none">
            <a:solidFill>
              <a:schemeClr val="bg1"/>
            </a:solidFill>
            <a:latin typeface="Calibri regular"/>
            <a:ea typeface="Calibri" panose="020F0502020204030204" pitchFamily="34" charset="0"/>
            <a:cs typeface="Calibri" panose="020F0502020204030204" pitchFamily="34" charset="0"/>
          </a:endParaRPr>
        </a:p>
      </xdr:txBody>
    </xdr:sp>
    <xdr:clientData/>
  </xdr:twoCellAnchor>
  <xdr:twoCellAnchor editAs="absolute">
    <xdr:from>
      <xdr:col>0</xdr:col>
      <xdr:colOff>0</xdr:colOff>
      <xdr:row>0</xdr:row>
      <xdr:rowOff>0</xdr:rowOff>
    </xdr:from>
    <xdr:to>
      <xdr:col>0</xdr:col>
      <xdr:colOff>1435099</xdr:colOff>
      <xdr:row>2</xdr:row>
      <xdr:rowOff>1800</xdr:rowOff>
    </xdr:to>
    <xdr:pic>
      <xdr:nvPicPr>
        <xdr:cNvPr id="2" name="Imagem 1">
          <a:extLst>
            <a:ext uri="{FF2B5EF4-FFF2-40B4-BE49-F238E27FC236}">
              <a16:creationId xmlns:a16="http://schemas.microsoft.com/office/drawing/2014/main" id="{878150A0-0794-4E56-B163-D39511B3214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0"/>
          <a:ext cx="1435099" cy="630450"/>
        </a:xfrm>
        <a:prstGeom prst="rect">
          <a:avLst/>
        </a:prstGeom>
      </xdr:spPr>
    </xdr:pic>
    <xdr:clientData/>
  </xdr:twoCellAnchor>
  <xdr:twoCellAnchor editAs="absolute">
    <xdr:from>
      <xdr:col>2</xdr:col>
      <xdr:colOff>419100</xdr:colOff>
      <xdr:row>0</xdr:row>
      <xdr:rowOff>138112</xdr:rowOff>
    </xdr:from>
    <xdr:to>
      <xdr:col>3</xdr:col>
      <xdr:colOff>361950</xdr:colOff>
      <xdr:row>1</xdr:row>
      <xdr:rowOff>208987</xdr:rowOff>
    </xdr:to>
    <xdr:grpSp>
      <xdr:nvGrpSpPr>
        <xdr:cNvPr id="3" name="Agrupar 2">
          <a:hlinkClick xmlns:r="http://schemas.openxmlformats.org/officeDocument/2006/relationships" r:id="rId15"/>
          <a:extLst>
            <a:ext uri="{FF2B5EF4-FFF2-40B4-BE49-F238E27FC236}">
              <a16:creationId xmlns:a16="http://schemas.microsoft.com/office/drawing/2014/main" id="{472591F6-10DE-416D-88AD-2297EC24DB04}"/>
            </a:ext>
          </a:extLst>
        </xdr:cNvPr>
        <xdr:cNvGrpSpPr/>
      </xdr:nvGrpSpPr>
      <xdr:grpSpPr>
        <a:xfrm>
          <a:off x="2914650" y="138112"/>
          <a:ext cx="1333500" cy="385200"/>
          <a:chOff x="2914760" y="138112"/>
          <a:chExt cx="1325814" cy="385200"/>
        </a:xfrm>
      </xdr:grpSpPr>
      <xdr:sp macro="" textlink="">
        <xdr:nvSpPr>
          <xdr:cNvPr id="4" name="Retângulo 3">
            <a:extLst>
              <a:ext uri="{FF2B5EF4-FFF2-40B4-BE49-F238E27FC236}">
                <a16:creationId xmlns:a16="http://schemas.microsoft.com/office/drawing/2014/main" id="{84FBE326-AF76-C2D0-5865-6A2D89F1CB63}"/>
              </a:ext>
            </a:extLst>
          </xdr:cNvPr>
          <xdr:cNvSpPr/>
        </xdr:nvSpPr>
        <xdr:spPr>
          <a:xfrm>
            <a:off x="3243542" y="138112"/>
            <a:ext cx="997032"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rIns="0" rtlCol="0" anchor="ctr"/>
          <a:lstStyle/>
          <a:p>
            <a:pPr algn="ctr"/>
            <a:r>
              <a:rPr lang="en-US" sz="1800" b="0">
                <a:solidFill>
                  <a:srgbClr val="695E4A"/>
                </a:solidFill>
                <a:latin typeface="Calibre regular"/>
              </a:rPr>
              <a:t>Foreword</a:t>
            </a:r>
          </a:p>
        </xdr:txBody>
      </xdr:sp>
      <xdr:pic>
        <xdr:nvPicPr>
          <xdr:cNvPr id="5" name="Imagem 4">
            <a:extLst>
              <a:ext uri="{FF2B5EF4-FFF2-40B4-BE49-F238E27FC236}">
                <a16:creationId xmlns:a16="http://schemas.microsoft.com/office/drawing/2014/main" id="{11C101A6-A000-150C-DB2A-AC048F0A8E2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914760" y="138112"/>
            <a:ext cx="385200" cy="385200"/>
          </a:xfrm>
          <a:prstGeom prst="rect">
            <a:avLst/>
          </a:prstGeom>
        </xdr:spPr>
      </xdr:pic>
    </xdr:grpSp>
    <xdr:clientData/>
  </xdr:twoCellAnchor>
  <xdr:twoCellAnchor editAs="absolute">
    <xdr:from>
      <xdr:col>3</xdr:col>
      <xdr:colOff>444500</xdr:colOff>
      <xdr:row>0</xdr:row>
      <xdr:rowOff>150018</xdr:rowOff>
    </xdr:from>
    <xdr:to>
      <xdr:col>4</xdr:col>
      <xdr:colOff>158750</xdr:colOff>
      <xdr:row>1</xdr:row>
      <xdr:rowOff>211368</xdr:rowOff>
    </xdr:to>
    <xdr:grpSp>
      <xdr:nvGrpSpPr>
        <xdr:cNvPr id="6" name="Agrupar 5">
          <a:hlinkClick xmlns:r="http://schemas.openxmlformats.org/officeDocument/2006/relationships" r:id="rId17"/>
          <a:extLst>
            <a:ext uri="{FF2B5EF4-FFF2-40B4-BE49-F238E27FC236}">
              <a16:creationId xmlns:a16="http://schemas.microsoft.com/office/drawing/2014/main" id="{5FA151A2-667C-400A-B928-E044947A3F08}"/>
            </a:ext>
          </a:extLst>
        </xdr:cNvPr>
        <xdr:cNvGrpSpPr/>
      </xdr:nvGrpSpPr>
      <xdr:grpSpPr>
        <a:xfrm>
          <a:off x="4330700" y="150018"/>
          <a:ext cx="1104900" cy="375675"/>
          <a:chOff x="4295775" y="140493"/>
          <a:chExt cx="1104900" cy="385200"/>
        </a:xfrm>
      </xdr:grpSpPr>
      <xdr:sp macro="" textlink="">
        <xdr:nvSpPr>
          <xdr:cNvPr id="7" name="Retângulo 6">
            <a:extLst>
              <a:ext uri="{FF2B5EF4-FFF2-40B4-BE49-F238E27FC236}">
                <a16:creationId xmlns:a16="http://schemas.microsoft.com/office/drawing/2014/main" id="{B1F0CC2B-E8E8-DD94-AF5A-CE69240D0020}"/>
              </a:ext>
            </a:extLst>
          </xdr:cNvPr>
          <xdr:cNvSpPr/>
        </xdr:nvSpPr>
        <xdr:spPr>
          <a:xfrm>
            <a:off x="4615142" y="140493"/>
            <a:ext cx="785533" cy="3852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800" b="0" u="none">
                <a:solidFill>
                  <a:srgbClr val="695E4A"/>
                </a:solidFill>
                <a:latin typeface="Calibre regular"/>
              </a:rPr>
              <a:t>Index</a:t>
            </a:r>
          </a:p>
        </xdr:txBody>
      </xdr:sp>
      <xdr:pic>
        <xdr:nvPicPr>
          <xdr:cNvPr id="8" name="Imagem 7">
            <a:extLst>
              <a:ext uri="{FF2B5EF4-FFF2-40B4-BE49-F238E27FC236}">
                <a16:creationId xmlns:a16="http://schemas.microsoft.com/office/drawing/2014/main" id="{D772AF87-9B8F-292E-9FA3-338FA3BA868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295775" y="140493"/>
            <a:ext cx="385200" cy="3852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7.bin"/><Relationship Id="rId1" Type="http://schemas.openxmlformats.org/officeDocument/2006/relationships/hyperlink" Target="https://eneva.com.br/a-eneva/governanca-e-compliance/"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624D6-4034-4C63-8FE9-C0C5254952E9}">
  <sheetPr>
    <tabColor rgb="FF695E4A"/>
  </sheetPr>
  <dimension ref="A1"/>
  <sheetViews>
    <sheetView showGridLines="0" workbookViewId="0"/>
  </sheetViews>
  <sheetFormatPr defaultRowHeight="15"/>
  <sheetData/>
  <sheetProtection algorithmName="SHA-512" hashValue="3xzYhRrxKPWQygh66NFbbl88v9j/xEnuMYJ8ZRw13CRIOO8GQYQjZn7R4V3jSOgU0LdFnDNL1mFicH65G9RRZw==" saltValue="iEBLaOPQsbyy1d94Ov13LA==" spinCount="100000" sheet="1" objects="1" scenarios="1" formatColumns="0" formatRows="0" autoFilter="0"/>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6BC99-AE3A-4678-A8C5-E7CE409D51A2}">
  <sheetPr>
    <tabColor rgb="FFE4562E"/>
  </sheetPr>
  <dimension ref="A1:AT753"/>
  <sheetViews>
    <sheetView showGridLines="0" zoomScaleNormal="10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7.710937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140"/>
      <c r="B1" s="58"/>
      <c r="C1" s="58"/>
      <c r="D1" s="58"/>
      <c r="E1" s="59"/>
      <c r="F1" s="60"/>
      <c r="G1" s="60"/>
      <c r="H1" s="60"/>
      <c r="I1" s="60"/>
      <c r="J1" s="60"/>
      <c r="K1" s="60"/>
      <c r="L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95"/>
      <c r="H2" s="95"/>
      <c r="I2" s="95"/>
      <c r="J2" s="60"/>
      <c r="K2" s="60"/>
      <c r="L2" s="60"/>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3" t="str">
        <f>Índice!B27</f>
        <v>CORPORATE GOVERNANCE</v>
      </c>
      <c r="D3" s="60"/>
      <c r="E3" s="190" t="s">
        <v>75</v>
      </c>
      <c r="F3" s="190" t="s">
        <v>63</v>
      </c>
      <c r="G3" s="190" t="s">
        <v>76</v>
      </c>
      <c r="H3" s="190" t="s">
        <v>77</v>
      </c>
      <c r="I3" s="190" t="s">
        <v>78</v>
      </c>
      <c r="J3" s="60"/>
      <c r="K3" s="60"/>
      <c r="L3" s="60"/>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Índice!C27</f>
        <v>Ethics, integrity and compliance</v>
      </c>
      <c r="D4" s="60"/>
      <c r="E4" s="145"/>
      <c r="F4" s="145"/>
      <c r="G4" s="145"/>
      <c r="I4" s="145"/>
      <c r="J4" s="60"/>
      <c r="K4" s="60"/>
      <c r="L4" s="60"/>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97"/>
      <c r="D5" s="60"/>
      <c r="E5" s="60"/>
      <c r="F5" s="60"/>
      <c r="G5" s="60"/>
      <c r="H5" s="60"/>
      <c r="I5" s="60"/>
      <c r="J5" s="60"/>
      <c r="K5" s="60"/>
      <c r="L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60"/>
      <c r="C6" s="142" t="str">
        <f>Índice!D27</f>
        <v>GRI 2-26</v>
      </c>
      <c r="D6" s="732" t="str">
        <f>Índice!E27</f>
        <v>Mechanisms for seeking advice and raising concerns</v>
      </c>
      <c r="E6" s="733"/>
      <c r="F6" s="733"/>
      <c r="G6" s="733"/>
      <c r="H6" s="733"/>
      <c r="I6" s="734"/>
      <c r="J6" s="127"/>
      <c r="K6" s="127"/>
      <c r="L6" s="127"/>
      <c r="M6" s="119"/>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60"/>
      <c r="C7" s="745" t="s">
        <v>399</v>
      </c>
      <c r="D7" s="746"/>
      <c r="E7" s="746"/>
      <c r="F7" s="746"/>
      <c r="G7" s="746"/>
      <c r="H7" s="746"/>
      <c r="I7" s="746"/>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8"/>
      <c r="B8" s="76"/>
      <c r="C8" s="747"/>
      <c r="D8" s="748"/>
      <c r="E8" s="748"/>
      <c r="F8" s="748"/>
      <c r="G8" s="748"/>
      <c r="H8" s="748"/>
      <c r="I8" s="748"/>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8"/>
      <c r="B9" s="76"/>
      <c r="C9" s="747"/>
      <c r="D9" s="748"/>
      <c r="E9" s="748"/>
      <c r="F9" s="748"/>
      <c r="G9" s="748"/>
      <c r="H9" s="748"/>
      <c r="I9" s="748"/>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8"/>
      <c r="B10" s="76"/>
      <c r="C10" s="747"/>
      <c r="D10" s="748"/>
      <c r="E10" s="748"/>
      <c r="F10" s="748"/>
      <c r="G10" s="748"/>
      <c r="H10" s="748"/>
      <c r="I10" s="748"/>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B11" s="76"/>
      <c r="C11" s="747"/>
      <c r="D11" s="748"/>
      <c r="E11" s="748"/>
      <c r="F11" s="748"/>
      <c r="G11" s="748"/>
      <c r="H11" s="748"/>
      <c r="I11" s="748"/>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B12" s="76"/>
      <c r="C12" s="747"/>
      <c r="D12" s="748"/>
      <c r="E12" s="748"/>
      <c r="F12" s="748"/>
      <c r="G12" s="748"/>
      <c r="H12" s="748"/>
      <c r="I12" s="748"/>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B13" s="76"/>
      <c r="C13" s="747"/>
      <c r="D13" s="748"/>
      <c r="E13" s="748"/>
      <c r="F13" s="748"/>
      <c r="G13" s="748"/>
      <c r="H13" s="748"/>
      <c r="I13" s="748"/>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B14" s="76"/>
      <c r="C14" s="749" t="s">
        <v>400</v>
      </c>
      <c r="D14" s="750"/>
      <c r="E14" s="750"/>
      <c r="F14" s="750"/>
      <c r="G14" s="750"/>
      <c r="H14" s="750"/>
      <c r="I14" s="750"/>
      <c r="J14" s="87"/>
      <c r="K14" s="87"/>
      <c r="L14" s="87"/>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B15" s="76"/>
      <c r="C15" s="86"/>
      <c r="D15" s="87"/>
      <c r="E15" s="87"/>
      <c r="F15" s="87"/>
      <c r="G15" s="87"/>
      <c r="H15" s="87"/>
      <c r="I15" s="87"/>
      <c r="J15" s="87"/>
      <c r="K15" s="87"/>
      <c r="L15" s="87"/>
      <c r="M15" s="78"/>
      <c r="N15" s="79"/>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B16" s="76"/>
      <c r="C16" s="142" t="str">
        <f>Índice!D28</f>
        <v>GRI 3-3</v>
      </c>
      <c r="D16" s="732" t="str">
        <f>Índice!E28</f>
        <v>Ethics, integrity and compliance</v>
      </c>
      <c r="E16" s="733"/>
      <c r="F16" s="733"/>
      <c r="G16" s="733"/>
      <c r="H16" s="733"/>
      <c r="I16" s="734"/>
      <c r="J16" s="87"/>
      <c r="K16" s="87"/>
      <c r="L16" s="87"/>
      <c r="M16" s="80"/>
      <c r="N16" s="79"/>
      <c r="O16" s="81"/>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ht="24.95" customHeight="1">
      <c r="B17" s="76"/>
      <c r="C17" s="736" t="s">
        <v>401</v>
      </c>
      <c r="D17" s="736"/>
      <c r="E17" s="736"/>
      <c r="F17" s="736"/>
      <c r="G17" s="736"/>
      <c r="H17" s="736"/>
      <c r="I17" s="736"/>
      <c r="J17" s="92"/>
      <c r="K17" s="92"/>
      <c r="L17" s="92"/>
      <c r="M17" s="80"/>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ht="24.95" customHeight="1">
      <c r="B18" s="76"/>
      <c r="C18" s="717"/>
      <c r="D18" s="717"/>
      <c r="E18" s="717"/>
      <c r="F18" s="717"/>
      <c r="G18" s="717"/>
      <c r="H18" s="717"/>
      <c r="I18" s="717"/>
      <c r="J18" s="127"/>
      <c r="K18" s="127"/>
      <c r="L18" s="127"/>
      <c r="M18" s="119"/>
      <c r="N18" s="68"/>
      <c r="O18" s="69"/>
      <c r="P18" s="69"/>
      <c r="Q18" s="69"/>
      <c r="R18" s="69"/>
      <c r="S18" s="69"/>
      <c r="T18" s="69"/>
      <c r="U18" s="70"/>
      <c r="V18" s="71"/>
      <c r="W18" s="71"/>
      <c r="X18" s="71"/>
      <c r="Y18" s="71"/>
      <c r="Z18" s="72"/>
      <c r="AA18" s="71"/>
      <c r="AB18" s="71"/>
      <c r="AC18" s="71"/>
      <c r="AD18" s="71"/>
      <c r="AE18" s="71"/>
      <c r="AF18" s="71"/>
      <c r="AG18" s="71"/>
      <c r="AH18" s="71"/>
      <c r="AI18" s="71"/>
      <c r="AJ18" s="71"/>
      <c r="AK18" s="71"/>
      <c r="AL18" s="71"/>
      <c r="AM18" s="71"/>
      <c r="AN18" s="71"/>
      <c r="AO18" s="66"/>
      <c r="AP18" s="65"/>
      <c r="AQ18" s="65"/>
      <c r="AR18" s="65"/>
      <c r="AS18" s="65"/>
    </row>
    <row r="19" spans="1:46" s="148" customFormat="1" ht="24.95" customHeight="1">
      <c r="A19" s="96"/>
      <c r="B19" s="146"/>
      <c r="C19" s="717"/>
      <c r="D19" s="717"/>
      <c r="E19" s="717"/>
      <c r="F19" s="717"/>
      <c r="G19" s="717"/>
      <c r="H19" s="717"/>
      <c r="I19" s="717"/>
      <c r="J19" s="85"/>
      <c r="K19" s="85"/>
      <c r="L19" s="73"/>
      <c r="M19" s="147"/>
      <c r="N19" s="147"/>
    </row>
    <row r="20" spans="1:46" s="148" customFormat="1" ht="24.95" customHeight="1">
      <c r="A20" s="96"/>
      <c r="B20" s="146"/>
      <c r="C20" s="717"/>
      <c r="D20" s="717"/>
      <c r="E20" s="717"/>
      <c r="F20" s="717"/>
      <c r="G20" s="717"/>
      <c r="H20" s="717"/>
      <c r="I20" s="717"/>
      <c r="J20" s="87"/>
      <c r="K20" s="87"/>
      <c r="L20" s="77"/>
      <c r="M20" s="147"/>
      <c r="N20" s="147"/>
    </row>
    <row r="21" spans="1:46" s="148" customFormat="1" ht="24.95" customHeight="1">
      <c r="A21" s="96"/>
      <c r="B21" s="146"/>
      <c r="C21" s="717"/>
      <c r="D21" s="717"/>
      <c r="E21" s="717"/>
      <c r="F21" s="717"/>
      <c r="G21" s="717"/>
      <c r="H21" s="717"/>
      <c r="I21" s="717"/>
      <c r="J21" s="87"/>
      <c r="K21" s="87"/>
      <c r="L21" s="77"/>
      <c r="M21" s="147"/>
      <c r="N21" s="147"/>
    </row>
    <row r="22" spans="1:46" s="148" customFormat="1" ht="24.95" customHeight="1">
      <c r="A22" s="96"/>
      <c r="B22" s="146"/>
      <c r="C22" s="717"/>
      <c r="D22" s="717"/>
      <c r="E22" s="717"/>
      <c r="F22" s="717"/>
      <c r="G22" s="717"/>
      <c r="H22" s="717"/>
      <c r="I22" s="717"/>
      <c r="J22" s="87"/>
      <c r="K22" s="87"/>
      <c r="L22" s="77"/>
      <c r="M22" s="147"/>
      <c r="N22" s="147"/>
    </row>
    <row r="23" spans="1:46" s="148" customFormat="1" ht="24.95" customHeight="1">
      <c r="A23" s="96"/>
      <c r="B23" s="146"/>
      <c r="C23" s="717"/>
      <c r="D23" s="717"/>
      <c r="E23" s="717"/>
      <c r="F23" s="717"/>
      <c r="G23" s="717"/>
      <c r="H23" s="717"/>
      <c r="I23" s="717"/>
      <c r="J23" s="87"/>
      <c r="K23" s="87"/>
      <c r="L23" s="77"/>
      <c r="M23" s="147"/>
      <c r="N23" s="147"/>
    </row>
    <row r="24" spans="1:46" s="148" customFormat="1" ht="24.95" customHeight="1">
      <c r="A24" s="96"/>
      <c r="B24" s="149"/>
      <c r="C24" s="717"/>
      <c r="D24" s="717"/>
      <c r="E24" s="717"/>
      <c r="F24" s="717"/>
      <c r="G24" s="717"/>
      <c r="H24" s="717"/>
      <c r="I24" s="717"/>
      <c r="J24" s="87"/>
      <c r="K24" s="87"/>
      <c r="L24" s="77"/>
      <c r="M24" s="147"/>
      <c r="N24" s="147"/>
    </row>
    <row r="25" spans="1:46" s="148" customFormat="1" ht="24.95" customHeight="1">
      <c r="A25" s="96"/>
      <c r="B25" s="149"/>
      <c r="C25" s="717"/>
      <c r="D25" s="717"/>
      <c r="E25" s="717"/>
      <c r="F25" s="717"/>
      <c r="G25" s="717"/>
      <c r="H25" s="717"/>
      <c r="I25" s="717"/>
      <c r="J25" s="87"/>
      <c r="K25" s="87"/>
      <c r="L25" s="77"/>
      <c r="M25" s="147"/>
      <c r="N25" s="147"/>
    </row>
    <row r="26" spans="1:46" s="148" customFormat="1" ht="24.95" customHeight="1">
      <c r="A26" s="96"/>
      <c r="B26" s="149"/>
      <c r="C26" s="717"/>
      <c r="D26" s="717"/>
      <c r="E26" s="717"/>
      <c r="F26" s="717"/>
      <c r="G26" s="717"/>
      <c r="H26" s="717"/>
      <c r="I26" s="717"/>
      <c r="J26" s="87"/>
      <c r="K26" s="87"/>
      <c r="L26" s="77"/>
      <c r="M26" s="147"/>
      <c r="N26" s="147"/>
    </row>
    <row r="27" spans="1:46" s="148" customFormat="1" ht="24.95" customHeight="1">
      <c r="A27" s="96"/>
      <c r="B27" s="149"/>
      <c r="C27" s="717"/>
      <c r="D27" s="717"/>
      <c r="E27" s="717"/>
      <c r="F27" s="717"/>
      <c r="G27" s="717"/>
      <c r="H27" s="717"/>
      <c r="I27" s="717"/>
      <c r="J27" s="87"/>
      <c r="K27" s="87"/>
      <c r="L27" s="77"/>
      <c r="M27" s="147"/>
      <c r="N27" s="147"/>
    </row>
    <row r="28" spans="1:46" s="148" customFormat="1" ht="24.95" customHeight="1">
      <c r="A28" s="96"/>
      <c r="B28" s="149"/>
      <c r="C28" s="717"/>
      <c r="D28" s="717"/>
      <c r="E28" s="717"/>
      <c r="F28" s="717"/>
      <c r="G28" s="717"/>
      <c r="H28" s="717"/>
      <c r="I28" s="717"/>
      <c r="J28" s="87"/>
      <c r="K28" s="87"/>
      <c r="L28" s="77"/>
      <c r="M28" s="147"/>
      <c r="N28" s="147"/>
    </row>
    <row r="29" spans="1:46" s="148" customFormat="1" ht="24.95" customHeight="1">
      <c r="A29" s="96"/>
      <c r="B29" s="149"/>
      <c r="C29" s="717"/>
      <c r="D29" s="717"/>
      <c r="E29" s="717"/>
      <c r="F29" s="717"/>
      <c r="G29" s="717"/>
      <c r="H29" s="717"/>
      <c r="I29" s="717"/>
      <c r="J29" s="87"/>
      <c r="K29" s="87"/>
      <c r="L29" s="77"/>
      <c r="M29" s="147"/>
      <c r="N29" s="147"/>
    </row>
    <row r="30" spans="1:46" s="148" customFormat="1" ht="24.95" customHeight="1">
      <c r="A30" s="96"/>
      <c r="B30" s="149"/>
      <c r="C30" s="717"/>
      <c r="D30" s="717"/>
      <c r="E30" s="717"/>
      <c r="F30" s="717"/>
      <c r="G30" s="717"/>
      <c r="H30" s="717"/>
      <c r="I30" s="717"/>
      <c r="J30" s="87"/>
      <c r="K30" s="87"/>
      <c r="L30" s="77"/>
      <c r="M30" s="147"/>
      <c r="N30" s="147"/>
    </row>
    <row r="31" spans="1:46" s="148" customFormat="1" ht="24.95" customHeight="1">
      <c r="A31" s="96"/>
      <c r="B31" s="149"/>
      <c r="C31" s="717"/>
      <c r="D31" s="717"/>
      <c r="E31" s="717"/>
      <c r="F31" s="717"/>
      <c r="G31" s="717"/>
      <c r="H31" s="717"/>
      <c r="I31" s="717"/>
      <c r="J31" s="87"/>
      <c r="K31" s="87"/>
      <c r="L31" s="77"/>
      <c r="M31" s="147"/>
      <c r="N31" s="147"/>
    </row>
    <row r="32" spans="1:46" s="148" customFormat="1" ht="24.95" customHeight="1">
      <c r="A32" s="96"/>
      <c r="B32" s="149"/>
      <c r="C32" s="717"/>
      <c r="D32" s="717"/>
      <c r="E32" s="717"/>
      <c r="F32" s="717"/>
      <c r="G32" s="717"/>
      <c r="H32" s="717"/>
      <c r="I32" s="717"/>
      <c r="J32" s="87"/>
      <c r="K32" s="87"/>
      <c r="L32" s="77"/>
      <c r="M32" s="147"/>
      <c r="N32" s="147"/>
    </row>
    <row r="33" spans="1:14" s="148" customFormat="1" ht="24.95" customHeight="1">
      <c r="A33" s="96"/>
      <c r="B33" s="149"/>
      <c r="C33" s="87"/>
      <c r="D33" s="87"/>
      <c r="E33" s="87"/>
      <c r="F33" s="87"/>
      <c r="G33" s="87"/>
      <c r="H33" s="87"/>
      <c r="I33" s="87"/>
      <c r="J33" s="87"/>
      <c r="K33" s="87"/>
      <c r="L33" s="77"/>
      <c r="M33" s="147"/>
      <c r="N33" s="147"/>
    </row>
    <row r="34" spans="1:14" s="148" customFormat="1" ht="24.95" customHeight="1">
      <c r="A34" s="96"/>
      <c r="B34" s="149"/>
      <c r="C34" s="142" t="str">
        <f>Índice!D29</f>
        <v>GRI 205-1</v>
      </c>
      <c r="D34" s="732" t="str">
        <f>Índice!E29</f>
        <v>Operations assessed for risks related to corruption</v>
      </c>
      <c r="E34" s="733"/>
      <c r="F34" s="733"/>
      <c r="G34" s="733"/>
      <c r="H34" s="733"/>
      <c r="I34" s="734"/>
      <c r="J34" s="87"/>
      <c r="K34" s="87"/>
      <c r="L34" s="77"/>
      <c r="M34" s="147"/>
      <c r="N34" s="147"/>
    </row>
    <row r="35" spans="1:14" s="148" customFormat="1" ht="24.95" customHeight="1">
      <c r="A35" s="96"/>
      <c r="B35" s="149"/>
      <c r="C35" s="736" t="s">
        <v>402</v>
      </c>
      <c r="D35" s="736"/>
      <c r="E35" s="736"/>
      <c r="F35" s="736"/>
      <c r="G35" s="736"/>
      <c r="H35" s="736"/>
      <c r="I35" s="736"/>
      <c r="J35" s="87"/>
      <c r="K35" s="87"/>
      <c r="L35" s="77"/>
      <c r="M35" s="147"/>
      <c r="N35" s="147"/>
    </row>
    <row r="36" spans="1:14" s="148" customFormat="1" ht="24.95" customHeight="1">
      <c r="A36" s="96"/>
      <c r="B36" s="149"/>
      <c r="C36" s="717"/>
      <c r="D36" s="717"/>
      <c r="E36" s="717"/>
      <c r="F36" s="717"/>
      <c r="G36" s="717"/>
      <c r="H36" s="717"/>
      <c r="I36" s="717"/>
      <c r="J36" s="87"/>
      <c r="K36" s="87"/>
      <c r="L36" s="77"/>
      <c r="M36" s="147"/>
      <c r="N36" s="147"/>
    </row>
    <row r="37" spans="1:14" s="148" customFormat="1" ht="24.95" customHeight="1">
      <c r="A37" s="96"/>
      <c r="B37" s="149"/>
      <c r="C37" s="87"/>
      <c r="D37" s="87"/>
      <c r="E37" s="87"/>
      <c r="F37" s="87"/>
      <c r="G37" s="87"/>
      <c r="H37" s="87"/>
      <c r="I37" s="87"/>
      <c r="J37" s="87"/>
      <c r="K37" s="87"/>
      <c r="L37" s="77"/>
      <c r="M37" s="147"/>
      <c r="N37" s="147"/>
    </row>
    <row r="38" spans="1:14" s="148" customFormat="1" ht="24.95" customHeight="1">
      <c r="A38" s="96"/>
      <c r="B38" s="149"/>
      <c r="C38" s="142" t="str">
        <f>Índice!D30</f>
        <v>GRI 205-2</v>
      </c>
      <c r="D38" s="732" t="str">
        <f>Índice!E30</f>
        <v>Communication and training about anti-corruption policies and procedures</v>
      </c>
      <c r="E38" s="733"/>
      <c r="F38" s="733"/>
      <c r="G38" s="733"/>
      <c r="H38" s="733"/>
      <c r="I38" s="734"/>
      <c r="J38" s="87"/>
      <c r="K38" s="87"/>
      <c r="L38" s="77"/>
      <c r="M38" s="147"/>
      <c r="N38" s="147"/>
    </row>
    <row r="39" spans="1:14" s="148" customFormat="1" ht="24.95" customHeight="1">
      <c r="A39" s="96"/>
      <c r="B39" s="149"/>
      <c r="C39" s="736" t="s">
        <v>403</v>
      </c>
      <c r="D39" s="736"/>
      <c r="E39" s="736"/>
      <c r="F39" s="736"/>
      <c r="G39" s="736"/>
      <c r="H39" s="736"/>
      <c r="I39" s="736"/>
      <c r="J39" s="92"/>
      <c r="K39" s="92"/>
      <c r="L39" s="78"/>
      <c r="M39" s="147"/>
      <c r="N39" s="147"/>
    </row>
    <row r="40" spans="1:14" s="148" customFormat="1" ht="24.95" customHeight="1">
      <c r="A40" s="96"/>
      <c r="B40" s="149"/>
      <c r="C40" s="717"/>
      <c r="D40" s="717"/>
      <c r="E40" s="717"/>
      <c r="F40" s="717"/>
      <c r="G40" s="717"/>
      <c r="H40" s="717"/>
      <c r="I40" s="717"/>
      <c r="J40" s="87"/>
      <c r="K40" s="87"/>
      <c r="L40" s="78"/>
      <c r="M40" s="147"/>
      <c r="N40" s="147"/>
    </row>
    <row r="41" spans="1:14" s="132" customFormat="1" ht="24.95" customHeight="1">
      <c r="A41" s="155"/>
      <c r="B41" s="82"/>
      <c r="C41" s="751" t="s">
        <v>415</v>
      </c>
      <c r="D41" s="752"/>
      <c r="E41" s="752"/>
      <c r="F41" s="752"/>
      <c r="G41" s="752"/>
      <c r="H41" s="752"/>
      <c r="I41" s="752"/>
      <c r="J41" s="126"/>
      <c r="K41" s="126"/>
      <c r="L41" s="153"/>
      <c r="M41" s="133"/>
      <c r="N41" s="133"/>
    </row>
    <row r="42" spans="1:14" s="132" customFormat="1" ht="24.95" customHeight="1">
      <c r="A42" s="155"/>
      <c r="B42" s="82"/>
      <c r="C42" s="753" t="s">
        <v>407</v>
      </c>
      <c r="D42" s="174">
        <v>2023</v>
      </c>
      <c r="E42" s="755">
        <v>2024</v>
      </c>
      <c r="F42" s="755"/>
      <c r="G42" s="755"/>
      <c r="H42" s="756"/>
      <c r="I42" s="156"/>
      <c r="J42" s="126"/>
      <c r="K42" s="126"/>
      <c r="L42" s="153"/>
      <c r="M42" s="133"/>
      <c r="N42" s="133"/>
    </row>
    <row r="43" spans="1:14" s="148" customFormat="1" ht="24.95" customHeight="1" thickBot="1">
      <c r="A43" s="96"/>
      <c r="B43" s="149"/>
      <c r="C43" s="754"/>
      <c r="D43" s="161" t="s">
        <v>3</v>
      </c>
      <c r="E43" s="163" t="s">
        <v>3</v>
      </c>
      <c r="F43" s="163" t="s">
        <v>404</v>
      </c>
      <c r="G43" s="163" t="s">
        <v>405</v>
      </c>
      <c r="H43" s="204" t="s">
        <v>406</v>
      </c>
      <c r="I43" s="87"/>
      <c r="J43" s="87"/>
      <c r="K43" s="87"/>
      <c r="L43" s="78"/>
      <c r="M43" s="147"/>
      <c r="N43" s="147"/>
    </row>
    <row r="44" spans="1:14" s="148" customFormat="1" ht="24.95" customHeight="1">
      <c r="A44" s="96"/>
      <c r="B44" s="149"/>
      <c r="C44" s="205" t="s">
        <v>408</v>
      </c>
      <c r="D44" s="164">
        <v>3</v>
      </c>
      <c r="E44" s="201">
        <v>1</v>
      </c>
      <c r="F44" s="128" t="s">
        <v>1</v>
      </c>
      <c r="G44" s="128" t="s">
        <v>1</v>
      </c>
      <c r="H44" s="128">
        <v>1</v>
      </c>
      <c r="I44" s="87"/>
      <c r="J44" s="87"/>
      <c r="K44" s="87"/>
      <c r="L44" s="78"/>
      <c r="M44" s="147"/>
      <c r="N44" s="147"/>
    </row>
    <row r="45" spans="1:14" s="148" customFormat="1" ht="24.95" customHeight="1">
      <c r="A45" s="96"/>
      <c r="B45" s="149"/>
      <c r="C45" s="205" t="s">
        <v>409</v>
      </c>
      <c r="D45" s="164">
        <v>36</v>
      </c>
      <c r="E45" s="201">
        <v>26</v>
      </c>
      <c r="F45" s="128">
        <v>7</v>
      </c>
      <c r="G45" s="128">
        <v>4</v>
      </c>
      <c r="H45" s="128">
        <v>15</v>
      </c>
      <c r="I45" s="87"/>
      <c r="J45" s="87"/>
      <c r="K45" s="87"/>
      <c r="L45" s="78"/>
      <c r="M45" s="147"/>
      <c r="N45" s="147"/>
    </row>
    <row r="46" spans="1:14" s="148" customFormat="1" ht="24.95" customHeight="1">
      <c r="A46" s="96"/>
      <c r="B46" s="149"/>
      <c r="C46" s="205" t="s">
        <v>410</v>
      </c>
      <c r="D46" s="164">
        <v>26</v>
      </c>
      <c r="E46" s="201">
        <v>33</v>
      </c>
      <c r="F46" s="128">
        <v>13</v>
      </c>
      <c r="G46" s="128">
        <v>1</v>
      </c>
      <c r="H46" s="128">
        <v>19</v>
      </c>
      <c r="I46" s="87"/>
      <c r="J46" s="87"/>
      <c r="K46" s="87"/>
      <c r="L46" s="78"/>
      <c r="M46" s="147"/>
      <c r="N46" s="147"/>
    </row>
    <row r="47" spans="1:14" s="148" customFormat="1" ht="24.95" customHeight="1">
      <c r="A47" s="96"/>
      <c r="B47" s="149"/>
      <c r="C47" s="205" t="s">
        <v>411</v>
      </c>
      <c r="D47" s="164">
        <v>11</v>
      </c>
      <c r="E47" s="201">
        <v>51</v>
      </c>
      <c r="F47" s="128">
        <v>40</v>
      </c>
      <c r="G47" s="128">
        <v>10</v>
      </c>
      <c r="H47" s="128">
        <v>1</v>
      </c>
      <c r="I47" s="87"/>
      <c r="J47" s="87"/>
      <c r="K47" s="87"/>
      <c r="L47" s="78"/>
      <c r="M47" s="147"/>
      <c r="N47" s="147"/>
    </row>
    <row r="48" spans="1:14" s="148" customFormat="1" ht="24.95" customHeight="1">
      <c r="A48" s="96"/>
      <c r="B48" s="149"/>
      <c r="C48" s="205" t="s">
        <v>412</v>
      </c>
      <c r="D48" s="164">
        <v>43</v>
      </c>
      <c r="E48" s="201">
        <v>60</v>
      </c>
      <c r="F48" s="128">
        <v>8</v>
      </c>
      <c r="G48" s="128">
        <v>4</v>
      </c>
      <c r="H48" s="128">
        <v>48</v>
      </c>
      <c r="I48" s="87"/>
      <c r="J48" s="87"/>
      <c r="K48" s="87"/>
      <c r="L48" s="78"/>
      <c r="M48" s="147"/>
      <c r="N48" s="147"/>
    </row>
    <row r="49" spans="1:14" s="148" customFormat="1" ht="24.95" customHeight="1">
      <c r="A49" s="96"/>
      <c r="B49" s="149"/>
      <c r="C49" s="205" t="s">
        <v>413</v>
      </c>
      <c r="D49" s="164">
        <v>161</v>
      </c>
      <c r="E49" s="201">
        <v>193</v>
      </c>
      <c r="F49" s="128">
        <v>60</v>
      </c>
      <c r="G49" s="128">
        <v>13</v>
      </c>
      <c r="H49" s="128">
        <v>120</v>
      </c>
      <c r="I49" s="87"/>
      <c r="J49" s="50"/>
      <c r="K49" s="50"/>
      <c r="L49" s="150"/>
      <c r="M49" s="147"/>
      <c r="N49" s="147"/>
    </row>
    <row r="50" spans="1:14" ht="24.95" customHeight="1">
      <c r="B50" s="60"/>
      <c r="C50" s="205" t="s">
        <v>414</v>
      </c>
      <c r="D50" s="164">
        <v>142</v>
      </c>
      <c r="E50" s="201">
        <v>465</v>
      </c>
      <c r="F50" s="128">
        <v>393</v>
      </c>
      <c r="G50" s="128">
        <v>64</v>
      </c>
      <c r="H50" s="128">
        <v>8</v>
      </c>
      <c r="I50" s="87"/>
      <c r="J50" s="53"/>
      <c r="K50" s="53"/>
    </row>
    <row r="51" spans="1:14" ht="24.95" customHeight="1" thickBot="1">
      <c r="B51" s="60"/>
      <c r="C51" s="206" t="s">
        <v>2</v>
      </c>
      <c r="D51" s="202">
        <v>422</v>
      </c>
      <c r="E51" s="203">
        <v>829</v>
      </c>
      <c r="F51" s="161">
        <v>521</v>
      </c>
      <c r="G51" s="161">
        <v>96</v>
      </c>
      <c r="H51" s="161">
        <v>212</v>
      </c>
      <c r="I51" s="87"/>
      <c r="J51" s="124"/>
      <c r="K51" s="124"/>
      <c r="L51" s="152"/>
    </row>
    <row r="52" spans="1:14" ht="24.95" customHeight="1">
      <c r="B52" s="60"/>
      <c r="C52" s="92"/>
      <c r="D52" s="92"/>
      <c r="E52" s="92"/>
      <c r="F52" s="92"/>
      <c r="G52" s="92"/>
      <c r="H52" s="92"/>
      <c r="I52" s="92"/>
      <c r="J52" s="129"/>
      <c r="K52" s="129"/>
      <c r="L52" s="153"/>
    </row>
    <row r="53" spans="1:14" ht="24.95" customHeight="1">
      <c r="B53" s="60"/>
      <c r="C53" s="142" t="str">
        <f>Índice!D31</f>
        <v>SASB EM-EP-510a.2</v>
      </c>
      <c r="D53" s="732" t="str">
        <f>Índice!E31</f>
        <v>Description of the management system for prevention of corruption and bribery throughout the value chain</v>
      </c>
      <c r="E53" s="733"/>
      <c r="F53" s="733"/>
      <c r="G53" s="733"/>
      <c r="H53" s="733"/>
      <c r="I53" s="734"/>
    </row>
    <row r="54" spans="1:14" ht="24.95" customHeight="1">
      <c r="B54" s="60"/>
      <c r="C54" s="736" t="s">
        <v>416</v>
      </c>
      <c r="D54" s="736"/>
      <c r="E54" s="736"/>
      <c r="F54" s="736"/>
      <c r="G54" s="736"/>
      <c r="H54" s="736"/>
      <c r="I54" s="736"/>
      <c r="J54" s="53"/>
      <c r="K54" s="53"/>
    </row>
    <row r="55" spans="1:14" ht="24.95" customHeight="1">
      <c r="B55" s="60"/>
      <c r="C55" s="717"/>
      <c r="D55" s="717"/>
      <c r="E55" s="717"/>
      <c r="F55" s="717"/>
      <c r="G55" s="717"/>
      <c r="H55" s="717"/>
      <c r="I55" s="717"/>
      <c r="J55" s="124"/>
      <c r="K55" s="124"/>
      <c r="L55" s="152"/>
    </row>
    <row r="56" spans="1:14" ht="24.95" customHeight="1">
      <c r="B56" s="60"/>
      <c r="C56" s="717"/>
      <c r="D56" s="717"/>
      <c r="E56" s="717"/>
      <c r="F56" s="717"/>
      <c r="G56" s="717"/>
      <c r="H56" s="717"/>
      <c r="I56" s="717"/>
      <c r="J56" s="126"/>
      <c r="K56" s="126"/>
      <c r="L56" s="154"/>
    </row>
    <row r="57" spans="1:14" ht="24.95" customHeight="1">
      <c r="B57" s="60"/>
      <c r="C57" s="717"/>
      <c r="D57" s="717"/>
      <c r="E57" s="717"/>
      <c r="F57" s="717"/>
      <c r="G57" s="717"/>
      <c r="H57" s="717"/>
      <c r="I57" s="717"/>
      <c r="J57" s="126"/>
      <c r="K57" s="126"/>
      <c r="L57" s="154"/>
    </row>
    <row r="58" spans="1:14" ht="24.95" customHeight="1">
      <c r="B58" s="60"/>
      <c r="C58" s="125"/>
      <c r="D58" s="126"/>
      <c r="E58" s="126"/>
      <c r="F58" s="126"/>
      <c r="G58" s="126"/>
      <c r="H58" s="126"/>
      <c r="I58" s="126"/>
      <c r="J58" s="126"/>
      <c r="K58" s="126"/>
      <c r="L58" s="154"/>
    </row>
    <row r="59" spans="1:14" ht="24.95" customHeight="1">
      <c r="B59" s="82"/>
      <c r="C59" s="125"/>
      <c r="D59" s="126"/>
      <c r="E59" s="126"/>
      <c r="F59" s="126"/>
      <c r="G59" s="126"/>
      <c r="H59" s="126"/>
      <c r="I59" s="126"/>
      <c r="J59" s="126"/>
      <c r="K59" s="126"/>
      <c r="L59" s="154"/>
    </row>
    <row r="60" spans="1:14" ht="24.95" customHeight="1">
      <c r="B60" s="82"/>
      <c r="C60" s="125"/>
      <c r="D60" s="126"/>
      <c r="E60" s="126"/>
      <c r="F60" s="126"/>
      <c r="G60" s="126"/>
      <c r="H60" s="126"/>
      <c r="I60" s="126"/>
      <c r="J60" s="126"/>
      <c r="K60" s="126"/>
      <c r="L60" s="154"/>
    </row>
    <row r="61" spans="1:14" ht="24.95" customHeight="1">
      <c r="B61" s="82"/>
      <c r="C61" s="125"/>
      <c r="D61" s="126"/>
      <c r="E61" s="126"/>
      <c r="F61" s="126"/>
      <c r="G61" s="126"/>
      <c r="H61" s="126"/>
      <c r="I61" s="126"/>
      <c r="J61" s="126"/>
      <c r="K61" s="126"/>
      <c r="L61" s="154"/>
    </row>
    <row r="62" spans="1:14" ht="24.95" customHeight="1">
      <c r="B62" s="82"/>
      <c r="C62" s="121"/>
      <c r="D62" s="123"/>
      <c r="E62" s="123"/>
      <c r="F62" s="123"/>
      <c r="G62" s="123"/>
      <c r="H62" s="123"/>
      <c r="I62" s="123"/>
      <c r="J62" s="123"/>
      <c r="K62" s="123"/>
      <c r="L62" s="151"/>
    </row>
    <row r="63" spans="1:14" ht="24.95" customHeight="1">
      <c r="B63" s="82"/>
      <c r="C63" s="52"/>
      <c r="D63" s="53"/>
      <c r="E63" s="53"/>
      <c r="F63" s="53"/>
      <c r="G63" s="53"/>
      <c r="H63" s="53"/>
      <c r="I63" s="53"/>
      <c r="J63" s="53"/>
      <c r="K63" s="53"/>
      <c r="L63" s="151"/>
    </row>
    <row r="64" spans="1:14" ht="24.95" customHeight="1">
      <c r="B64" s="82"/>
      <c r="C64" s="90"/>
      <c r="D64" s="91"/>
      <c r="E64" s="91"/>
      <c r="F64" s="91"/>
      <c r="G64" s="91"/>
      <c r="H64" s="91"/>
      <c r="I64" s="91"/>
      <c r="J64" s="91"/>
      <c r="L64" s="151"/>
    </row>
    <row r="65" spans="2:12" ht="24.95" customHeight="1">
      <c r="B65" s="82"/>
      <c r="C65" s="157"/>
      <c r="D65" s="158"/>
      <c r="E65" s="158"/>
      <c r="F65" s="158"/>
      <c r="G65" s="61"/>
      <c r="L65" s="151"/>
    </row>
    <row r="66" spans="2:12" ht="24.95" customHeight="1">
      <c r="B66" s="82"/>
      <c r="C66" s="59"/>
      <c r="D66" s="159"/>
      <c r="E66" s="159"/>
      <c r="F66" s="159"/>
      <c r="G66" s="61"/>
      <c r="L66" s="151"/>
    </row>
    <row r="67" spans="2:12" ht="24.95" customHeight="1">
      <c r="B67" s="82"/>
      <c r="C67" s="59"/>
      <c r="D67" s="159"/>
      <c r="E67" s="159"/>
      <c r="F67" s="159"/>
      <c r="G67" s="61"/>
      <c r="L67" s="151"/>
    </row>
    <row r="68" spans="2:12" ht="24.95" customHeight="1">
      <c r="B68" s="82"/>
      <c r="C68" s="59"/>
      <c r="D68" s="159"/>
      <c r="E68" s="159"/>
      <c r="F68" s="159"/>
      <c r="G68" s="61"/>
      <c r="L68" s="151"/>
    </row>
    <row r="69" spans="2:12" ht="24.95" customHeight="1">
      <c r="B69" s="82"/>
      <c r="C69" s="59"/>
      <c r="D69" s="159"/>
      <c r="E69" s="159"/>
      <c r="F69" s="159"/>
      <c r="G69" s="61"/>
      <c r="L69" s="151"/>
    </row>
    <row r="70" spans="2:12" ht="24.95" hidden="1" customHeight="1">
      <c r="B70" s="82"/>
      <c r="C70" s="59"/>
      <c r="D70" s="159"/>
      <c r="E70" s="159"/>
      <c r="F70" s="159"/>
      <c r="G70" s="61"/>
      <c r="L70" s="151"/>
    </row>
    <row r="71" spans="2:12" ht="24.95" hidden="1" customHeight="1">
      <c r="B71" s="82"/>
      <c r="C71" s="59"/>
      <c r="D71" s="159"/>
      <c r="E71" s="159"/>
      <c r="F71" s="159"/>
      <c r="G71" s="61"/>
      <c r="L71" s="151"/>
    </row>
    <row r="72" spans="2:12" ht="24.95" hidden="1" customHeight="1">
      <c r="B72" s="82"/>
      <c r="C72" s="59"/>
      <c r="D72" s="159"/>
      <c r="E72" s="159"/>
      <c r="F72" s="159"/>
      <c r="G72" s="61"/>
      <c r="L72" s="151"/>
    </row>
    <row r="73" spans="2:12" ht="24.95" hidden="1" customHeight="1">
      <c r="B73" s="82"/>
      <c r="C73" s="160"/>
      <c r="D73" s="158"/>
      <c r="E73" s="158"/>
      <c r="F73" s="158"/>
      <c r="G73" s="61"/>
      <c r="L73" s="151"/>
    </row>
    <row r="74" spans="2:12" ht="24.95" hidden="1" customHeight="1"/>
    <row r="75" spans="2:12" ht="24.95" hidden="1" customHeight="1"/>
    <row r="76" spans="2:12" ht="24.95" hidden="1" customHeight="1"/>
    <row r="77" spans="2:12" ht="24.95" hidden="1" customHeight="1"/>
    <row r="78" spans="2:12" ht="24.95" hidden="1" customHeight="1"/>
    <row r="79" spans="2:12" ht="24.95" hidden="1" customHeight="1"/>
    <row r="80" spans="2:12" ht="24.95" hidden="1" customHeight="1"/>
    <row r="81" ht="24.95" hidden="1" customHeight="1"/>
    <row r="82" ht="24.95" hidden="1" customHeight="1"/>
    <row r="83" ht="24.95" hidden="1" customHeight="1"/>
    <row r="84" ht="24.95" hidden="1" customHeight="1"/>
    <row r="85" ht="24.95" hidden="1" customHeight="1"/>
    <row r="86" ht="24.95" hidden="1" customHeight="1"/>
    <row r="87" ht="24.95" hidden="1" customHeight="1"/>
    <row r="88" ht="24.95" hidden="1" customHeight="1"/>
    <row r="89" ht="24.95" hidden="1" customHeight="1"/>
    <row r="90" ht="24.95" hidden="1" customHeight="1"/>
    <row r="91" ht="24.95" hidden="1" customHeight="1"/>
    <row r="92" ht="24.95" hidden="1" customHeight="1"/>
    <row r="93" ht="24.95" hidden="1" customHeight="1"/>
    <row r="94" ht="24.95" hidden="1" customHeight="1"/>
    <row r="95" ht="24.95" hidden="1" customHeight="1"/>
    <row r="96" ht="24.95" hidden="1" customHeight="1"/>
    <row r="97" ht="24.95" hidden="1" customHeight="1"/>
    <row r="98" ht="24.95" hidden="1" customHeight="1"/>
    <row r="99" ht="24.95" hidden="1" customHeight="1"/>
    <row r="100" ht="24.95" hidden="1" customHeight="1"/>
    <row r="101" ht="24.9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sheetData>
  <sheetProtection algorithmName="SHA-512" hashValue="O2GiH23Ej6BQESqaY2wivUxDmFa2U9UPJjV49pF4RyTAjEP+tbcanGpTm8fMg5zCbt7dpimLLH3HMt/Tlc8usg==" saltValue="SlBC6OIcdk3ZIUSYCNGoug==" spinCount="100000" sheet="1" objects="1" scenarios="1" formatColumns="0" formatRows="0" autoFilter="0"/>
  <mergeCells count="14">
    <mergeCell ref="D53:I53"/>
    <mergeCell ref="C54:I57"/>
    <mergeCell ref="C39:I40"/>
    <mergeCell ref="D6:I6"/>
    <mergeCell ref="D16:I16"/>
    <mergeCell ref="C17:I32"/>
    <mergeCell ref="D34:I34"/>
    <mergeCell ref="C35:I36"/>
    <mergeCell ref="D38:I38"/>
    <mergeCell ref="C7:I13"/>
    <mergeCell ref="C14:I14"/>
    <mergeCell ref="C41:I41"/>
    <mergeCell ref="C42:C43"/>
    <mergeCell ref="E42:H42"/>
  </mergeCells>
  <hyperlinks>
    <hyperlink ref="E3" location="'Ética, integridade e compliance'!C6" display="GRI 2-26" xr:uid="{9D5A8C60-EEAA-4F9A-BB90-E43C70F5B55F}"/>
    <hyperlink ref="F3" location="'Ética, integridade e compliance'!C16" display="GRI 3-3" xr:uid="{C9B0B7D1-24BC-4BA8-AA7A-B786E9E0B687}"/>
    <hyperlink ref="G3" location="'Ética, integridade e compliance'!C34" display="GRI 205-1" xr:uid="{AA9D664E-24D4-461B-BFCB-26D58DCBB46C}"/>
    <hyperlink ref="H3" location="'Ética, integridade e compliance'!C38" display="GRI 205-2" xr:uid="{8206A951-E613-4605-8578-0ADB045E600A}"/>
    <hyperlink ref="I3" location="'Ética, integridade e compliance'!C53" display="SASB EM-EP-510a.2" xr:uid="{0BE69E6F-61A6-468B-AC19-84D512BF1CB5}"/>
    <hyperlink ref="C14:I14" r:id="rId1" display="Saiba mais em: https://eneva.com.br/a-eneva/governanca-e-compliance/" xr:uid="{6A45297A-AFE4-46DC-A6A0-F66E6A2923D4}"/>
  </hyperlinks>
  <pageMargins left="0.511811024" right="0.511811024" top="0.78740157499999996" bottom="0.78740157499999996" header="0.31496062000000002" footer="0.31496062000000002"/>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F47C-ADE5-4449-AD9F-41F3C6936426}">
  <sheetPr>
    <tabColor rgb="FFE4562E"/>
  </sheetPr>
  <dimension ref="A1:AS741"/>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155" customWidth="1"/>
    <col min="2" max="2" width="3.7109375" style="134" customWidth="1"/>
    <col min="3" max="9" width="20.85546875" style="132" customWidth="1"/>
    <col min="10" max="12" width="14.140625" style="132" customWidth="1"/>
    <col min="13" max="13" width="8.42578125" style="132" customWidth="1"/>
    <col min="14" max="21" width="14.140625" style="132" hidden="1" customWidth="1"/>
    <col min="22" max="23" width="30" style="132" hidden="1" customWidth="1"/>
    <col min="24" max="33" width="18.140625" style="132" hidden="1" customWidth="1"/>
    <col min="34" max="16384" width="0" style="132" hidden="1"/>
  </cols>
  <sheetData>
    <row r="1" spans="1:45" ht="24.95" customHeight="1">
      <c r="A1" s="140"/>
      <c r="B1" s="58"/>
      <c r="C1" s="58"/>
      <c r="D1" s="58"/>
      <c r="E1" s="59"/>
      <c r="F1" s="60"/>
      <c r="G1" s="60"/>
      <c r="H1" s="60"/>
      <c r="I1" s="60"/>
      <c r="J1" s="82"/>
      <c r="K1" s="82"/>
      <c r="L1" s="82"/>
      <c r="M1" s="175"/>
      <c r="O1" s="58"/>
      <c r="P1" s="58"/>
      <c r="Q1" s="58"/>
      <c r="R1" s="58"/>
      <c r="S1" s="58"/>
      <c r="T1" s="58"/>
      <c r="U1" s="176"/>
      <c r="V1" s="177"/>
      <c r="W1" s="177"/>
      <c r="X1" s="177"/>
      <c r="Y1" s="177"/>
      <c r="Z1" s="178"/>
      <c r="AA1" s="177"/>
      <c r="AB1" s="177"/>
      <c r="AC1" s="177"/>
      <c r="AD1" s="177"/>
      <c r="AE1" s="177"/>
      <c r="AF1" s="177"/>
      <c r="AG1" s="177"/>
      <c r="AH1" s="177"/>
      <c r="AI1" s="177"/>
      <c r="AJ1" s="177"/>
      <c r="AK1" s="177"/>
      <c r="AL1" s="177"/>
      <c r="AM1" s="177"/>
      <c r="AN1" s="177"/>
      <c r="AO1" s="178"/>
      <c r="AP1" s="177"/>
      <c r="AQ1" s="177"/>
      <c r="AR1" s="177"/>
      <c r="AS1" s="177"/>
    </row>
    <row r="2" spans="1:45" ht="24.95" customHeight="1">
      <c r="B2" s="82"/>
      <c r="C2" s="179"/>
      <c r="D2" s="82"/>
      <c r="E2" s="175"/>
      <c r="F2" s="175"/>
      <c r="G2" s="175"/>
      <c r="H2" s="175"/>
      <c r="I2" s="175"/>
      <c r="J2" s="82"/>
      <c r="K2" s="82"/>
      <c r="L2" s="82"/>
      <c r="M2" s="175"/>
      <c r="O2" s="58"/>
      <c r="P2" s="58"/>
      <c r="Q2" s="58"/>
      <c r="R2" s="58"/>
      <c r="S2" s="58"/>
      <c r="T2" s="58"/>
      <c r="U2" s="176"/>
      <c r="V2" s="177"/>
      <c r="W2" s="177"/>
      <c r="X2" s="177"/>
      <c r="Y2" s="177"/>
      <c r="Z2" s="178"/>
      <c r="AA2" s="177"/>
      <c r="AB2" s="177"/>
      <c r="AC2" s="177"/>
      <c r="AD2" s="177"/>
      <c r="AE2" s="177"/>
      <c r="AF2" s="177"/>
      <c r="AG2" s="177"/>
      <c r="AH2" s="177"/>
      <c r="AI2" s="177"/>
      <c r="AJ2" s="177"/>
      <c r="AK2" s="177"/>
      <c r="AL2" s="177"/>
      <c r="AM2" s="177"/>
      <c r="AN2" s="177"/>
      <c r="AO2" s="178"/>
      <c r="AP2" s="177"/>
      <c r="AQ2" s="177"/>
      <c r="AR2" s="177"/>
      <c r="AS2" s="177"/>
    </row>
    <row r="3" spans="1:45" ht="24.95" customHeight="1">
      <c r="B3" s="82"/>
      <c r="C3" s="233" t="str">
        <f>Índice!B32</f>
        <v>CORPORATE GOVERNANCE</v>
      </c>
      <c r="D3" s="82"/>
      <c r="E3" s="190" t="s">
        <v>81</v>
      </c>
      <c r="F3" s="190" t="s">
        <v>79</v>
      </c>
      <c r="G3" s="190" t="s">
        <v>82</v>
      </c>
      <c r="H3" s="190" t="s">
        <v>83</v>
      </c>
      <c r="I3" s="190" t="s">
        <v>80</v>
      </c>
      <c r="J3" s="82"/>
      <c r="K3" s="82"/>
      <c r="L3" s="82"/>
      <c r="M3" s="175"/>
      <c r="O3" s="58"/>
      <c r="P3" s="58"/>
      <c r="Q3" s="58"/>
      <c r="R3" s="58"/>
      <c r="S3" s="58"/>
      <c r="T3" s="58"/>
      <c r="U3" s="176"/>
      <c r="V3" s="177"/>
      <c r="W3" s="177"/>
      <c r="X3" s="177"/>
      <c r="Y3" s="177"/>
      <c r="Z3" s="178"/>
      <c r="AA3" s="177"/>
      <c r="AB3" s="177"/>
      <c r="AC3" s="177"/>
      <c r="AD3" s="177"/>
      <c r="AE3" s="177"/>
      <c r="AF3" s="177"/>
      <c r="AG3" s="177"/>
      <c r="AH3" s="177"/>
      <c r="AI3" s="177"/>
      <c r="AJ3" s="177"/>
      <c r="AK3" s="177"/>
      <c r="AL3" s="177"/>
      <c r="AM3" s="177"/>
      <c r="AN3" s="177"/>
      <c r="AO3" s="178"/>
      <c r="AP3" s="177"/>
      <c r="AQ3" s="177"/>
      <c r="AR3" s="177"/>
      <c r="AS3" s="177"/>
    </row>
    <row r="4" spans="1:45" ht="24.95" customHeight="1">
      <c r="B4" s="82"/>
      <c r="C4" s="118" t="str">
        <f>Índice!C32</f>
        <v>Regulations, risk management and opportunities</v>
      </c>
      <c r="D4" s="82"/>
      <c r="E4" s="189"/>
      <c r="F4" s="189"/>
      <c r="G4" s="189"/>
      <c r="H4" s="189"/>
      <c r="I4" s="189"/>
      <c r="J4" s="82"/>
      <c r="K4" s="82"/>
      <c r="L4" s="82"/>
      <c r="M4" s="175"/>
      <c r="O4" s="58"/>
      <c r="P4" s="58"/>
      <c r="Q4" s="58"/>
      <c r="R4" s="58"/>
      <c r="S4" s="58"/>
      <c r="T4" s="58"/>
      <c r="U4" s="176"/>
      <c r="V4" s="177"/>
      <c r="W4" s="177"/>
      <c r="X4" s="177"/>
      <c r="Y4" s="177"/>
      <c r="Z4" s="178"/>
      <c r="AA4" s="177"/>
      <c r="AB4" s="177"/>
      <c r="AC4" s="177"/>
      <c r="AD4" s="177"/>
      <c r="AE4" s="177"/>
      <c r="AF4" s="177"/>
      <c r="AG4" s="177"/>
      <c r="AH4" s="177"/>
      <c r="AI4" s="177"/>
      <c r="AJ4" s="177"/>
      <c r="AK4" s="177"/>
      <c r="AL4" s="177"/>
      <c r="AM4" s="177"/>
      <c r="AN4" s="177"/>
      <c r="AO4" s="178"/>
      <c r="AP4" s="177"/>
      <c r="AQ4" s="177"/>
      <c r="AR4" s="177"/>
      <c r="AS4" s="177"/>
    </row>
    <row r="5" spans="1:45" ht="24.95" customHeight="1">
      <c r="B5" s="82"/>
      <c r="C5" s="179"/>
      <c r="D5" s="82"/>
      <c r="E5" s="82"/>
      <c r="F5" s="82"/>
      <c r="G5" s="82"/>
      <c r="H5" s="82"/>
      <c r="I5" s="82"/>
      <c r="J5" s="82"/>
      <c r="K5" s="82"/>
      <c r="L5" s="82"/>
      <c r="M5" s="175"/>
      <c r="O5" s="58"/>
      <c r="P5" s="58"/>
      <c r="Q5" s="58"/>
      <c r="R5" s="58"/>
      <c r="S5" s="58"/>
      <c r="T5" s="58"/>
      <c r="U5" s="176"/>
      <c r="V5" s="177"/>
      <c r="W5" s="177"/>
      <c r="X5" s="177"/>
      <c r="Y5" s="177"/>
      <c r="Z5" s="178"/>
      <c r="AA5" s="177"/>
      <c r="AB5" s="177"/>
      <c r="AC5" s="177"/>
      <c r="AD5" s="177"/>
      <c r="AE5" s="177"/>
      <c r="AF5" s="177"/>
      <c r="AG5" s="177"/>
      <c r="AH5" s="177"/>
      <c r="AI5" s="177"/>
      <c r="AJ5" s="177"/>
      <c r="AK5" s="177"/>
      <c r="AL5" s="177"/>
      <c r="AM5" s="177"/>
      <c r="AN5" s="177"/>
      <c r="AO5" s="178"/>
      <c r="AP5" s="177"/>
      <c r="AQ5" s="177"/>
      <c r="AR5" s="177"/>
      <c r="AS5" s="177"/>
    </row>
    <row r="6" spans="1:45" ht="24.95" customHeight="1">
      <c r="A6" s="141"/>
      <c r="B6" s="82"/>
      <c r="C6" s="142" t="str">
        <f>Índice!D32</f>
        <v xml:space="preserve">GRI 201-2 </v>
      </c>
      <c r="D6" s="732" t="str">
        <f>Índice!E32</f>
        <v>Financial implications and other risks and opportunities due to climate change</v>
      </c>
      <c r="E6" s="733"/>
      <c r="F6" s="733"/>
      <c r="G6" s="733"/>
      <c r="H6" s="733"/>
      <c r="I6" s="734"/>
      <c r="J6" s="84"/>
      <c r="K6" s="84"/>
      <c r="L6" s="84"/>
      <c r="M6" s="53"/>
      <c r="N6" s="133"/>
      <c r="O6" s="180"/>
      <c r="P6" s="180"/>
      <c r="Q6" s="180"/>
      <c r="R6" s="180"/>
      <c r="S6" s="180"/>
      <c r="T6" s="180"/>
      <c r="U6" s="181"/>
      <c r="V6" s="182"/>
      <c r="W6" s="182"/>
      <c r="X6" s="182"/>
      <c r="Y6" s="182"/>
      <c r="Z6" s="183"/>
      <c r="AA6" s="182"/>
      <c r="AB6" s="182"/>
      <c r="AC6" s="182"/>
      <c r="AD6" s="182"/>
      <c r="AE6" s="182"/>
      <c r="AF6" s="182"/>
      <c r="AG6" s="182"/>
      <c r="AH6" s="182"/>
      <c r="AI6" s="182"/>
      <c r="AJ6" s="182"/>
      <c r="AK6" s="182"/>
      <c r="AL6" s="182"/>
      <c r="AM6" s="182"/>
      <c r="AN6" s="182"/>
      <c r="AO6" s="178"/>
      <c r="AP6" s="177"/>
      <c r="AQ6" s="177"/>
      <c r="AR6" s="177"/>
      <c r="AS6" s="177"/>
    </row>
    <row r="7" spans="1:45" ht="24.95" customHeight="1">
      <c r="A7" s="141"/>
      <c r="B7" s="82"/>
      <c r="C7" s="757" t="s">
        <v>417</v>
      </c>
      <c r="D7" s="757"/>
      <c r="E7" s="757"/>
      <c r="F7" s="757"/>
      <c r="G7" s="757"/>
      <c r="H7" s="757"/>
      <c r="I7" s="757"/>
      <c r="J7" s="124"/>
      <c r="K7" s="124"/>
      <c r="L7" s="124"/>
      <c r="M7" s="152"/>
    </row>
    <row r="8" spans="1:45" ht="24.95" customHeight="1">
      <c r="B8" s="184"/>
      <c r="C8" s="725"/>
      <c r="D8" s="725"/>
      <c r="E8" s="725"/>
      <c r="F8" s="725"/>
      <c r="G8" s="725"/>
      <c r="H8" s="725"/>
      <c r="I8" s="725"/>
      <c r="J8" s="126"/>
      <c r="K8" s="126"/>
      <c r="L8" s="126"/>
      <c r="M8" s="153"/>
    </row>
    <row r="9" spans="1:45" ht="24.95" customHeight="1">
      <c r="B9" s="184"/>
      <c r="C9" s="725"/>
      <c r="D9" s="725"/>
      <c r="E9" s="725"/>
      <c r="F9" s="725"/>
      <c r="G9" s="725"/>
      <c r="H9" s="725"/>
      <c r="I9" s="725"/>
      <c r="J9" s="126"/>
      <c r="K9" s="126"/>
      <c r="L9" s="126"/>
      <c r="M9" s="185"/>
    </row>
    <row r="10" spans="1:45" ht="24.95" customHeight="1">
      <c r="B10" s="184"/>
      <c r="C10" s="725"/>
      <c r="D10" s="725"/>
      <c r="E10" s="725"/>
      <c r="F10" s="725"/>
      <c r="G10" s="725"/>
      <c r="H10" s="725"/>
      <c r="I10" s="725"/>
      <c r="J10" s="126"/>
      <c r="K10" s="126"/>
      <c r="L10" s="126"/>
      <c r="M10" s="185"/>
    </row>
    <row r="11" spans="1:45" ht="24.95" customHeight="1">
      <c r="B11" s="184"/>
      <c r="C11" s="725"/>
      <c r="D11" s="725"/>
      <c r="E11" s="725"/>
      <c r="F11" s="725"/>
      <c r="G11" s="725"/>
      <c r="H11" s="725"/>
      <c r="I11" s="725"/>
      <c r="J11" s="126"/>
      <c r="K11" s="126"/>
      <c r="L11" s="126"/>
      <c r="M11" s="133"/>
    </row>
    <row r="12" spans="1:45" ht="24.95" customHeight="1">
      <c r="B12" s="184"/>
      <c r="C12" s="725"/>
      <c r="D12" s="725"/>
      <c r="E12" s="725"/>
      <c r="F12" s="725"/>
      <c r="G12" s="725"/>
      <c r="H12" s="725"/>
      <c r="I12" s="725"/>
    </row>
    <row r="13" spans="1:45" ht="24.95" customHeight="1">
      <c r="B13" s="184"/>
      <c r="C13" s="725"/>
      <c r="D13" s="725"/>
      <c r="E13" s="725"/>
      <c r="F13" s="725"/>
      <c r="G13" s="725"/>
      <c r="H13" s="725"/>
      <c r="I13" s="725"/>
      <c r="J13" s="84"/>
      <c r="K13" s="84"/>
      <c r="L13" s="84"/>
      <c r="M13" s="53"/>
      <c r="N13" s="133"/>
      <c r="O13" s="180"/>
      <c r="P13" s="180"/>
      <c r="Q13" s="180"/>
      <c r="R13" s="180"/>
      <c r="S13" s="180"/>
      <c r="T13" s="180"/>
      <c r="U13" s="181"/>
      <c r="V13" s="182"/>
      <c r="W13" s="182"/>
      <c r="X13" s="182"/>
      <c r="Y13" s="182"/>
      <c r="Z13" s="183"/>
      <c r="AA13" s="182"/>
      <c r="AB13" s="182"/>
      <c r="AC13" s="182"/>
      <c r="AD13" s="182"/>
      <c r="AE13" s="182"/>
      <c r="AF13" s="182"/>
      <c r="AG13" s="182"/>
      <c r="AH13" s="182"/>
      <c r="AI13" s="182"/>
      <c r="AJ13" s="182"/>
      <c r="AK13" s="182"/>
      <c r="AL13" s="182"/>
      <c r="AM13" s="182"/>
      <c r="AN13" s="182"/>
      <c r="AO13" s="178"/>
      <c r="AP13" s="177"/>
      <c r="AQ13" s="177"/>
      <c r="AR13" s="177"/>
      <c r="AS13" s="177"/>
    </row>
    <row r="14" spans="1:45" ht="24.95" customHeight="1">
      <c r="B14" s="184"/>
      <c r="C14" s="725"/>
      <c r="D14" s="725"/>
      <c r="E14" s="725"/>
      <c r="F14" s="725"/>
      <c r="G14" s="725"/>
      <c r="H14" s="725"/>
      <c r="I14" s="725"/>
      <c r="J14" s="186"/>
      <c r="K14" s="186"/>
      <c r="L14" s="186"/>
      <c r="M14" s="152"/>
    </row>
    <row r="15" spans="1:45" ht="24.95" customHeight="1">
      <c r="B15" s="184"/>
      <c r="C15" s="725"/>
      <c r="D15" s="725"/>
      <c r="E15" s="725"/>
      <c r="F15" s="725"/>
      <c r="G15" s="725"/>
      <c r="H15" s="725"/>
      <c r="I15" s="725"/>
      <c r="J15" s="59"/>
      <c r="K15" s="59"/>
      <c r="L15" s="59"/>
      <c r="M15" s="154"/>
    </row>
    <row r="16" spans="1:45" ht="24.95" customHeight="1">
      <c r="B16" s="184"/>
      <c r="C16" s="725"/>
      <c r="D16" s="725"/>
      <c r="E16" s="725"/>
      <c r="F16" s="725"/>
      <c r="G16" s="725"/>
      <c r="H16" s="725"/>
      <c r="I16" s="725"/>
      <c r="J16" s="59"/>
      <c r="K16" s="59"/>
      <c r="L16" s="59"/>
      <c r="M16" s="154"/>
    </row>
    <row r="17" spans="2:45" ht="24.95" customHeight="1">
      <c r="B17" s="184"/>
      <c r="C17" s="725"/>
      <c r="D17" s="725"/>
      <c r="E17" s="725"/>
      <c r="F17" s="725"/>
      <c r="G17" s="725"/>
      <c r="H17" s="725"/>
      <c r="I17" s="725"/>
      <c r="J17" s="59"/>
      <c r="K17" s="59"/>
      <c r="L17" s="59"/>
      <c r="M17" s="154"/>
    </row>
    <row r="18" spans="2:45" ht="24.95" customHeight="1">
      <c r="B18" s="184"/>
      <c r="C18" s="725"/>
      <c r="D18" s="725"/>
      <c r="E18" s="725"/>
      <c r="F18" s="725"/>
      <c r="G18" s="725"/>
      <c r="H18" s="725"/>
      <c r="I18" s="725"/>
      <c r="J18" s="59"/>
      <c r="K18" s="59"/>
      <c r="L18" s="59"/>
      <c r="M18" s="154"/>
    </row>
    <row r="19" spans="2:45" ht="24.95" customHeight="1">
      <c r="B19" s="184"/>
      <c r="C19" s="89"/>
      <c r="D19" s="89"/>
      <c r="E19" s="89"/>
      <c r="F19" s="89"/>
      <c r="G19" s="89"/>
      <c r="H19" s="89"/>
      <c r="I19" s="89"/>
      <c r="J19" s="59"/>
      <c r="K19" s="59"/>
      <c r="L19" s="59"/>
      <c r="M19" s="154"/>
    </row>
    <row r="20" spans="2:45" ht="35.1" customHeight="1">
      <c r="B20" s="184"/>
      <c r="C20" s="142" t="str">
        <f>Índice!D33</f>
        <v xml:space="preserve">SASB EM-EP-530a.1 </v>
      </c>
      <c r="D20" s="732" t="str">
        <f>Índice!E33</f>
        <v>Discussion of corporate positions related to government regulations and/or policy proposals that address environmental and social factors affecting the industry</v>
      </c>
      <c r="E20" s="733"/>
      <c r="F20" s="733"/>
      <c r="G20" s="733"/>
      <c r="H20" s="733"/>
      <c r="I20" s="734"/>
      <c r="J20" s="59"/>
      <c r="K20" s="59"/>
      <c r="L20" s="59"/>
      <c r="M20" s="154"/>
    </row>
    <row r="21" spans="2:45" ht="24.95" customHeight="1">
      <c r="B21" s="184"/>
      <c r="C21" s="757" t="s">
        <v>418</v>
      </c>
      <c r="D21" s="757"/>
      <c r="E21" s="757"/>
      <c r="F21" s="757"/>
      <c r="G21" s="757"/>
      <c r="H21" s="757"/>
      <c r="I21" s="757"/>
      <c r="J21" s="59"/>
      <c r="K21" s="59"/>
      <c r="L21" s="59"/>
      <c r="M21" s="154"/>
    </row>
    <row r="22" spans="2:45" ht="24.95" customHeight="1">
      <c r="B22" s="184"/>
      <c r="C22" s="725"/>
      <c r="D22" s="725"/>
      <c r="E22" s="725"/>
      <c r="F22" s="725"/>
      <c r="G22" s="725"/>
      <c r="H22" s="725"/>
      <c r="I22" s="725"/>
      <c r="J22" s="59"/>
      <c r="K22" s="59"/>
      <c r="L22" s="59"/>
      <c r="M22" s="154"/>
    </row>
    <row r="23" spans="2:45" ht="24.95" customHeight="1">
      <c r="B23" s="184"/>
      <c r="C23" s="725"/>
      <c r="D23" s="725"/>
      <c r="E23" s="725"/>
      <c r="F23" s="725"/>
      <c r="G23" s="725"/>
      <c r="H23" s="725"/>
      <c r="I23" s="725"/>
      <c r="J23" s="59"/>
      <c r="K23" s="59"/>
      <c r="L23" s="59"/>
      <c r="M23" s="154"/>
    </row>
    <row r="24" spans="2:45" ht="24.95" customHeight="1">
      <c r="B24" s="184"/>
      <c r="C24" s="725"/>
      <c r="D24" s="725"/>
      <c r="E24" s="725"/>
      <c r="F24" s="725"/>
      <c r="G24" s="725"/>
      <c r="H24" s="725"/>
      <c r="I24" s="725"/>
      <c r="J24" s="59"/>
      <c r="K24" s="59"/>
      <c r="L24" s="59"/>
      <c r="M24" s="154"/>
    </row>
    <row r="25" spans="2:45" ht="24.95" customHeight="1">
      <c r="B25" s="184"/>
      <c r="C25" s="725"/>
      <c r="D25" s="725"/>
      <c r="E25" s="725"/>
      <c r="F25" s="725"/>
      <c r="G25" s="725"/>
      <c r="H25" s="725"/>
      <c r="I25" s="725"/>
      <c r="J25" s="59"/>
      <c r="K25" s="59"/>
      <c r="L25" s="59"/>
      <c r="M25" s="154"/>
    </row>
    <row r="26" spans="2:45" ht="24.95" customHeight="1">
      <c r="B26" s="82"/>
      <c r="C26" s="725"/>
      <c r="D26" s="725"/>
      <c r="E26" s="725"/>
      <c r="F26" s="725"/>
      <c r="G26" s="725"/>
      <c r="H26" s="725"/>
      <c r="I26" s="725"/>
      <c r="J26" s="59"/>
      <c r="K26" s="59"/>
      <c r="L26" s="59"/>
      <c r="M26" s="154"/>
    </row>
    <row r="27" spans="2:45" ht="24.95" customHeight="1">
      <c r="B27" s="82"/>
      <c r="C27" s="725"/>
      <c r="D27" s="725"/>
      <c r="E27" s="725"/>
      <c r="F27" s="725"/>
      <c r="G27" s="725"/>
      <c r="H27" s="725"/>
      <c r="I27" s="725"/>
      <c r="J27" s="59"/>
      <c r="K27" s="59"/>
      <c r="L27" s="59"/>
      <c r="M27" s="154"/>
    </row>
    <row r="28" spans="2:45" ht="24.95" customHeight="1">
      <c r="B28" s="82"/>
      <c r="C28" s="725"/>
      <c r="D28" s="725"/>
      <c r="E28" s="725"/>
      <c r="F28" s="725"/>
      <c r="G28" s="725"/>
      <c r="H28" s="725"/>
      <c r="I28" s="725"/>
      <c r="J28" s="59"/>
      <c r="K28" s="59"/>
      <c r="L28" s="59"/>
      <c r="M28" s="154"/>
    </row>
    <row r="29" spans="2:45" ht="24.95" customHeight="1">
      <c r="B29" s="82"/>
      <c r="C29" s="725"/>
      <c r="D29" s="725"/>
      <c r="E29" s="725"/>
      <c r="F29" s="725"/>
      <c r="G29" s="725"/>
      <c r="H29" s="725"/>
      <c r="I29" s="725"/>
      <c r="J29" s="59"/>
      <c r="K29" s="59"/>
      <c r="L29" s="59"/>
      <c r="M29" s="154"/>
    </row>
    <row r="30" spans="2:45" ht="24.95" customHeight="1">
      <c r="B30" s="82"/>
      <c r="C30" s="725"/>
      <c r="D30" s="725"/>
      <c r="E30" s="725"/>
      <c r="F30" s="725"/>
      <c r="G30" s="725"/>
      <c r="H30" s="725"/>
      <c r="I30" s="725"/>
      <c r="J30" s="59"/>
      <c r="K30" s="59"/>
      <c r="L30" s="59"/>
      <c r="M30" s="153"/>
    </row>
    <row r="31" spans="2:45" ht="24.95" customHeight="1">
      <c r="B31" s="82"/>
      <c r="C31" s="725"/>
      <c r="D31" s="725"/>
      <c r="E31" s="725"/>
      <c r="F31" s="725"/>
      <c r="G31" s="725"/>
      <c r="H31" s="725"/>
      <c r="I31" s="725"/>
      <c r="J31" s="187"/>
      <c r="K31" s="187"/>
      <c r="L31" s="187"/>
      <c r="M31" s="185"/>
    </row>
    <row r="32" spans="2:45" ht="24.95" customHeight="1">
      <c r="B32" s="82"/>
      <c r="C32" s="758"/>
      <c r="D32" s="758"/>
      <c r="E32" s="758"/>
      <c r="F32" s="758"/>
      <c r="G32" s="758"/>
      <c r="H32" s="758"/>
      <c r="I32" s="758"/>
      <c r="J32" s="84"/>
      <c r="K32" s="84"/>
      <c r="L32" s="84"/>
      <c r="M32" s="53"/>
      <c r="N32" s="133"/>
      <c r="O32" s="180"/>
      <c r="P32" s="180"/>
      <c r="Q32" s="180"/>
      <c r="R32" s="180"/>
      <c r="S32" s="180"/>
      <c r="T32" s="180"/>
      <c r="U32" s="181"/>
      <c r="V32" s="182"/>
      <c r="W32" s="182"/>
      <c r="X32" s="182"/>
      <c r="Y32" s="182"/>
      <c r="Z32" s="183"/>
      <c r="AA32" s="182"/>
      <c r="AB32" s="182"/>
      <c r="AC32" s="182"/>
      <c r="AD32" s="182"/>
      <c r="AE32" s="182"/>
      <c r="AF32" s="182"/>
      <c r="AG32" s="182"/>
      <c r="AH32" s="182"/>
      <c r="AI32" s="182"/>
      <c r="AJ32" s="182"/>
      <c r="AK32" s="182"/>
      <c r="AL32" s="182"/>
      <c r="AM32" s="182"/>
      <c r="AN32" s="182"/>
      <c r="AO32" s="178"/>
      <c r="AP32" s="177"/>
      <c r="AQ32" s="177"/>
      <c r="AR32" s="177"/>
      <c r="AS32" s="177"/>
    </row>
    <row r="33" spans="2:45" ht="24.95" customHeight="1">
      <c r="B33" s="82"/>
      <c r="C33" s="125"/>
      <c r="D33" s="126"/>
      <c r="E33" s="126"/>
      <c r="F33" s="126"/>
      <c r="G33" s="126"/>
      <c r="H33" s="126"/>
      <c r="I33" s="126"/>
      <c r="J33" s="126"/>
      <c r="K33" s="126"/>
      <c r="L33" s="126"/>
      <c r="M33" s="154"/>
    </row>
    <row r="34" spans="2:45" ht="24.95" customHeight="1">
      <c r="B34" s="82"/>
      <c r="C34" s="142" t="str">
        <f>Índice!D34</f>
        <v xml:space="preserve">GRI 207-1 </v>
      </c>
      <c r="D34" s="732" t="str">
        <f>Índice!E34</f>
        <v>Approach to tax</v>
      </c>
      <c r="E34" s="733"/>
      <c r="F34" s="733"/>
      <c r="G34" s="733"/>
      <c r="H34" s="733"/>
      <c r="I34" s="734"/>
      <c r="J34" s="126"/>
      <c r="K34" s="126"/>
      <c r="L34" s="126"/>
      <c r="M34" s="154"/>
    </row>
    <row r="35" spans="2:45" ht="24.95" customHeight="1">
      <c r="B35" s="82"/>
      <c r="C35" s="736" t="s">
        <v>419</v>
      </c>
      <c r="D35" s="736"/>
      <c r="E35" s="736"/>
      <c r="F35" s="736"/>
      <c r="G35" s="736"/>
      <c r="H35" s="736"/>
      <c r="I35" s="736"/>
      <c r="J35" s="126"/>
      <c r="K35" s="126"/>
      <c r="L35" s="126"/>
      <c r="M35" s="154"/>
    </row>
    <row r="36" spans="2:45" ht="24.95" customHeight="1">
      <c r="B36" s="82"/>
      <c r="C36" s="717"/>
      <c r="D36" s="717"/>
      <c r="E36" s="717"/>
      <c r="F36" s="717"/>
      <c r="G36" s="717"/>
      <c r="H36" s="717"/>
      <c r="I36" s="717"/>
      <c r="J36" s="126"/>
      <c r="K36" s="126"/>
      <c r="L36" s="126"/>
      <c r="M36" s="154"/>
    </row>
    <row r="37" spans="2:45" ht="24.95" customHeight="1">
      <c r="B37" s="82"/>
      <c r="C37" s="717"/>
      <c r="D37" s="717"/>
      <c r="E37" s="717"/>
      <c r="F37" s="717"/>
      <c r="G37" s="717"/>
      <c r="H37" s="717"/>
      <c r="I37" s="717"/>
      <c r="J37" s="126"/>
      <c r="K37" s="126"/>
      <c r="L37" s="126"/>
      <c r="M37" s="154"/>
    </row>
    <row r="38" spans="2:45" ht="24.95" customHeight="1">
      <c r="B38" s="82"/>
      <c r="C38" s="717"/>
      <c r="D38" s="717"/>
      <c r="E38" s="717"/>
      <c r="F38" s="717"/>
      <c r="G38" s="717"/>
      <c r="H38" s="717"/>
      <c r="I38" s="717"/>
      <c r="J38" s="126"/>
      <c r="K38" s="126"/>
      <c r="L38" s="126"/>
      <c r="M38" s="154"/>
    </row>
    <row r="39" spans="2:45" ht="24.95" customHeight="1">
      <c r="B39" s="82"/>
      <c r="C39" s="717"/>
      <c r="D39" s="717"/>
      <c r="E39" s="717"/>
      <c r="F39" s="717"/>
      <c r="G39" s="717"/>
      <c r="H39" s="717"/>
      <c r="I39" s="717"/>
      <c r="J39" s="84"/>
      <c r="K39" s="84"/>
      <c r="L39" s="84"/>
      <c r="M39" s="53"/>
      <c r="N39" s="133"/>
      <c r="O39" s="180"/>
      <c r="P39" s="180"/>
      <c r="Q39" s="180"/>
      <c r="R39" s="180"/>
      <c r="S39" s="180"/>
      <c r="T39" s="180"/>
      <c r="U39" s="181"/>
      <c r="V39" s="182"/>
      <c r="W39" s="182"/>
      <c r="X39" s="182"/>
      <c r="Y39" s="182"/>
      <c r="Z39" s="183"/>
      <c r="AA39" s="182"/>
      <c r="AB39" s="182"/>
      <c r="AC39" s="182"/>
      <c r="AD39" s="182"/>
      <c r="AE39" s="182"/>
      <c r="AF39" s="182"/>
      <c r="AG39" s="182"/>
      <c r="AH39" s="182"/>
      <c r="AI39" s="182"/>
      <c r="AJ39" s="182"/>
      <c r="AK39" s="182"/>
      <c r="AL39" s="182"/>
      <c r="AM39" s="182"/>
      <c r="AN39" s="182"/>
      <c r="AO39" s="178"/>
      <c r="AP39" s="177"/>
      <c r="AQ39" s="177"/>
      <c r="AR39" s="177"/>
      <c r="AS39" s="177"/>
    </row>
    <row r="40" spans="2:45" ht="24.95" customHeight="1">
      <c r="B40" s="82"/>
      <c r="C40" s="717"/>
      <c r="D40" s="717"/>
      <c r="E40" s="717"/>
      <c r="F40" s="717"/>
      <c r="G40" s="717"/>
      <c r="H40" s="717"/>
      <c r="I40" s="717"/>
      <c r="J40" s="186"/>
      <c r="K40" s="186"/>
      <c r="L40" s="186"/>
      <c r="M40" s="152"/>
    </row>
    <row r="41" spans="2:45" ht="24.95" customHeight="1">
      <c r="B41" s="82"/>
      <c r="C41" s="717"/>
      <c r="D41" s="717"/>
      <c r="E41" s="717"/>
      <c r="F41" s="717"/>
      <c r="G41" s="717"/>
      <c r="H41" s="717"/>
      <c r="I41" s="717"/>
      <c r="J41" s="59"/>
      <c r="K41" s="59"/>
      <c r="L41" s="59"/>
      <c r="M41" s="154"/>
    </row>
    <row r="42" spans="2:45" ht="24.95" customHeight="1">
      <c r="B42" s="82"/>
      <c r="C42" s="59"/>
      <c r="D42" s="59"/>
      <c r="E42" s="59"/>
      <c r="F42" s="59"/>
      <c r="G42" s="59"/>
      <c r="H42" s="59"/>
      <c r="I42" s="59"/>
      <c r="J42" s="59"/>
      <c r="K42" s="59"/>
      <c r="L42" s="59"/>
      <c r="M42" s="154"/>
    </row>
    <row r="43" spans="2:45" ht="24.95" customHeight="1">
      <c r="B43" s="82"/>
      <c r="C43" s="142" t="str">
        <f>Índice!D35</f>
        <v xml:space="preserve">GRI 207-2 </v>
      </c>
      <c r="D43" s="732" t="str">
        <f>Índice!E35</f>
        <v>Tax governance, control and risk management</v>
      </c>
      <c r="E43" s="733"/>
      <c r="F43" s="733"/>
      <c r="G43" s="733"/>
      <c r="H43" s="733"/>
      <c r="I43" s="734"/>
      <c r="J43" s="59"/>
      <c r="K43" s="59"/>
      <c r="L43" s="59"/>
      <c r="M43" s="154"/>
    </row>
    <row r="44" spans="2:45" ht="24.95" customHeight="1">
      <c r="B44" s="82"/>
      <c r="C44" s="757" t="s">
        <v>420</v>
      </c>
      <c r="D44" s="757"/>
      <c r="E44" s="757"/>
      <c r="F44" s="757"/>
      <c r="G44" s="757"/>
      <c r="H44" s="757"/>
      <c r="I44" s="757"/>
      <c r="J44" s="59"/>
      <c r="K44" s="59"/>
      <c r="L44" s="59"/>
      <c r="M44" s="154"/>
    </row>
    <row r="45" spans="2:45" ht="24.95" customHeight="1">
      <c r="B45" s="82"/>
      <c r="C45" s="725"/>
      <c r="D45" s="725"/>
      <c r="E45" s="725"/>
      <c r="F45" s="725"/>
      <c r="G45" s="725"/>
      <c r="H45" s="725"/>
      <c r="I45" s="725"/>
      <c r="J45" s="59"/>
      <c r="K45" s="59"/>
      <c r="L45" s="59"/>
      <c r="M45" s="154"/>
    </row>
    <row r="46" spans="2:45" ht="24.95" customHeight="1">
      <c r="B46" s="82"/>
      <c r="C46" s="725"/>
      <c r="D46" s="725"/>
      <c r="E46" s="725"/>
      <c r="F46" s="725"/>
      <c r="G46" s="725"/>
      <c r="H46" s="725"/>
      <c r="I46" s="725"/>
      <c r="J46" s="59"/>
      <c r="K46" s="59"/>
      <c r="L46" s="59"/>
      <c r="M46" s="154"/>
    </row>
    <row r="47" spans="2:45" ht="24.95" customHeight="1">
      <c r="B47" s="82"/>
      <c r="C47" s="725"/>
      <c r="D47" s="725"/>
      <c r="E47" s="725"/>
      <c r="F47" s="725"/>
      <c r="G47" s="725"/>
      <c r="H47" s="725"/>
      <c r="I47" s="725"/>
      <c r="J47" s="59"/>
      <c r="K47" s="59"/>
      <c r="L47" s="59"/>
      <c r="M47" s="154"/>
    </row>
    <row r="48" spans="2:45" ht="24.95" customHeight="1">
      <c r="B48" s="82"/>
      <c r="C48" s="725"/>
      <c r="D48" s="725"/>
      <c r="E48" s="725"/>
      <c r="F48" s="725"/>
      <c r="G48" s="725"/>
      <c r="H48" s="725"/>
      <c r="I48" s="725"/>
      <c r="J48" s="59"/>
      <c r="K48" s="59"/>
      <c r="L48" s="59"/>
      <c r="M48" s="154"/>
    </row>
    <row r="49" spans="2:45" ht="24.95" customHeight="1">
      <c r="B49" s="82"/>
      <c r="C49" s="725"/>
      <c r="D49" s="725"/>
      <c r="E49" s="725"/>
      <c r="F49" s="725"/>
      <c r="G49" s="725"/>
      <c r="H49" s="725"/>
      <c r="I49" s="725"/>
      <c r="J49" s="187"/>
      <c r="K49" s="187"/>
      <c r="L49" s="187"/>
      <c r="M49" s="154"/>
    </row>
    <row r="50" spans="2:45" ht="24.95" customHeight="1">
      <c r="B50" s="82"/>
      <c r="C50" s="758"/>
      <c r="D50" s="758"/>
      <c r="E50" s="758"/>
      <c r="F50" s="758"/>
      <c r="G50" s="758"/>
      <c r="H50" s="758"/>
      <c r="I50" s="758"/>
    </row>
    <row r="51" spans="2:45" ht="24.95" customHeight="1">
      <c r="B51" s="82"/>
      <c r="D51" s="84"/>
      <c r="E51" s="84"/>
      <c r="F51" s="84"/>
      <c r="G51" s="84"/>
      <c r="H51" s="84"/>
      <c r="I51" s="84"/>
      <c r="J51" s="84"/>
      <c r="K51" s="84"/>
      <c r="L51" s="84"/>
      <c r="M51" s="53"/>
      <c r="N51" s="133"/>
      <c r="O51" s="180"/>
      <c r="P51" s="180"/>
      <c r="Q51" s="180"/>
      <c r="R51" s="180"/>
      <c r="S51" s="180"/>
      <c r="T51" s="180"/>
      <c r="U51" s="181"/>
      <c r="V51" s="182"/>
      <c r="W51" s="182"/>
      <c r="X51" s="182"/>
      <c r="Y51" s="182"/>
      <c r="Z51" s="183"/>
      <c r="AA51" s="182"/>
      <c r="AB51" s="182"/>
      <c r="AC51" s="182"/>
      <c r="AD51" s="182"/>
      <c r="AE51" s="182"/>
      <c r="AF51" s="182"/>
      <c r="AG51" s="182"/>
      <c r="AH51" s="182"/>
      <c r="AI51" s="182"/>
      <c r="AJ51" s="182"/>
      <c r="AK51" s="182"/>
      <c r="AL51" s="182"/>
      <c r="AM51" s="182"/>
      <c r="AN51" s="182"/>
      <c r="AO51" s="178"/>
      <c r="AP51" s="177"/>
      <c r="AQ51" s="177"/>
      <c r="AR51" s="177"/>
      <c r="AS51" s="177"/>
    </row>
    <row r="52" spans="2:45" ht="24.95" customHeight="1">
      <c r="B52" s="82"/>
      <c r="C52" s="142" t="str">
        <f>Índice!D36</f>
        <v xml:space="preserve">SASB EM-EP-540a.2 </v>
      </c>
      <c r="D52" s="732" t="str">
        <f>Índice!E36</f>
        <v>Description of management systems used to identify and mitigate catastrophic and tail risks</v>
      </c>
      <c r="E52" s="733"/>
      <c r="F52" s="733"/>
      <c r="G52" s="733"/>
      <c r="H52" s="733"/>
      <c r="I52" s="734"/>
      <c r="J52" s="124"/>
      <c r="K52" s="124"/>
      <c r="L52" s="124"/>
      <c r="M52" s="152"/>
    </row>
    <row r="53" spans="2:45" ht="24.95" customHeight="1">
      <c r="B53" s="82"/>
      <c r="C53" s="757" t="s">
        <v>421</v>
      </c>
      <c r="D53" s="757"/>
      <c r="E53" s="757"/>
      <c r="F53" s="757"/>
      <c r="G53" s="757"/>
      <c r="H53" s="757"/>
      <c r="I53" s="757"/>
      <c r="J53" s="126"/>
      <c r="K53" s="126"/>
      <c r="L53" s="126"/>
      <c r="M53" s="154"/>
    </row>
    <row r="54" spans="2:45" ht="24.95" customHeight="1">
      <c r="B54" s="82"/>
      <c r="C54" s="725"/>
      <c r="D54" s="725"/>
      <c r="E54" s="725"/>
      <c r="F54" s="725"/>
      <c r="G54" s="725"/>
      <c r="H54" s="725"/>
      <c r="I54" s="725"/>
      <c r="J54" s="126"/>
      <c r="K54" s="126"/>
      <c r="L54" s="126"/>
      <c r="M54" s="154"/>
    </row>
    <row r="55" spans="2:45" ht="24.95" customHeight="1">
      <c r="B55" s="82"/>
      <c r="C55" s="725"/>
      <c r="D55" s="725"/>
      <c r="E55" s="725"/>
      <c r="F55" s="725"/>
      <c r="G55" s="725"/>
      <c r="H55" s="725"/>
      <c r="I55" s="725"/>
      <c r="J55" s="126"/>
      <c r="K55" s="126"/>
      <c r="L55" s="126"/>
      <c r="M55" s="154"/>
    </row>
    <row r="56" spans="2:45" ht="24.95" customHeight="1">
      <c r="B56" s="82"/>
      <c r="C56" s="725"/>
      <c r="D56" s="725"/>
      <c r="E56" s="725"/>
      <c r="F56" s="725"/>
      <c r="G56" s="725"/>
      <c r="H56" s="725"/>
      <c r="I56" s="725"/>
      <c r="J56" s="126"/>
      <c r="K56" s="126"/>
      <c r="L56" s="126"/>
      <c r="M56" s="154"/>
    </row>
    <row r="57" spans="2:45" ht="24.95" customHeight="1">
      <c r="B57" s="82"/>
      <c r="C57" s="59"/>
      <c r="D57" s="59"/>
      <c r="E57" s="59"/>
      <c r="F57" s="59"/>
      <c r="G57" s="59"/>
      <c r="H57" s="59"/>
      <c r="I57" s="59"/>
      <c r="J57" s="126"/>
      <c r="K57" s="126"/>
      <c r="L57" s="126"/>
      <c r="M57" s="154"/>
    </row>
    <row r="58" spans="2:45" ht="24.95" customHeight="1">
      <c r="C58" s="59"/>
      <c r="D58" s="59"/>
      <c r="E58" s="59"/>
      <c r="F58" s="59"/>
      <c r="G58" s="59"/>
      <c r="H58" s="59"/>
      <c r="I58" s="59"/>
    </row>
    <row r="59" spans="2:45" ht="24.95" customHeight="1">
      <c r="C59" s="59"/>
      <c r="D59" s="59"/>
      <c r="E59" s="59"/>
      <c r="F59" s="59"/>
      <c r="G59" s="59"/>
      <c r="H59" s="59"/>
      <c r="I59" s="59"/>
    </row>
    <row r="60" spans="2:45" ht="24.95" customHeight="1">
      <c r="C60" s="187"/>
      <c r="D60" s="187"/>
      <c r="E60" s="187"/>
      <c r="F60" s="187"/>
      <c r="G60" s="187"/>
      <c r="H60" s="187"/>
      <c r="I60" s="187"/>
    </row>
    <row r="61" spans="2:45" ht="24.95" customHeight="1"/>
    <row r="62" spans="2:45" ht="24.95" customHeight="1"/>
    <row r="63" spans="2:45" ht="24.95" customHeight="1"/>
    <row r="64" spans="2:45" ht="24.95" customHeight="1"/>
    <row r="65" ht="24.95" customHeight="1"/>
    <row r="66" ht="24.95" customHeight="1"/>
    <row r="67" ht="24.95" customHeight="1"/>
    <row r="68" ht="24.95" customHeight="1"/>
    <row r="69" ht="24.95" customHeight="1"/>
    <row r="70" ht="24.95" customHeight="1"/>
    <row r="71" ht="24.95" hidden="1" customHeight="1"/>
    <row r="72" ht="24.95" hidden="1" customHeight="1"/>
    <row r="73" ht="24.95" hidden="1" customHeight="1"/>
    <row r="74" ht="24.95" hidden="1" customHeight="1"/>
    <row r="75" ht="24.95" hidden="1" customHeight="1"/>
    <row r="76" ht="24.95" hidden="1" customHeight="1"/>
    <row r="77" ht="24.95" hidden="1" customHeight="1"/>
    <row r="78" ht="24.95" hidden="1" customHeight="1"/>
    <row r="79" ht="24.95" hidden="1" customHeight="1"/>
    <row r="80" ht="24.95" hidden="1" customHeight="1"/>
    <row r="81" ht="24.95" hidden="1" customHeight="1"/>
    <row r="82" ht="24.95" hidden="1" customHeight="1"/>
    <row r="83" ht="24.95" hidden="1" customHeight="1"/>
    <row r="84" ht="24.95" hidden="1" customHeight="1"/>
    <row r="85" ht="24.95" hidden="1" customHeight="1"/>
    <row r="86" ht="24.95" hidden="1" customHeight="1"/>
    <row r="87" ht="24.95" hidden="1" customHeight="1"/>
    <row r="88" ht="24.95" hidden="1" customHeight="1"/>
    <row r="89" ht="24.95" hidden="1" customHeight="1"/>
    <row r="90" ht="24.95" hidden="1" customHeight="1"/>
    <row r="91" ht="24.95" hidden="1" customHeight="1"/>
    <row r="92" ht="24.95" hidden="1" customHeight="1"/>
    <row r="93" ht="24.95" hidden="1" customHeight="1"/>
    <row r="94" ht="24.95" hidden="1" customHeight="1"/>
    <row r="95" ht="24.9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sheetData>
  <sheetProtection algorithmName="SHA-512" hashValue="o+uIYPPmJEE6K3syaWavkA7lWsrfn+GEFf3FgMMPMmLuhG0Zt1sA6InTlKhPlxYPSXT6om52Zz2cazUvEMYyJg==" saltValue="gGWCuUHTCytqj1YD/kRwHw==" spinCount="100000" sheet="1" objects="1" scenarios="1" formatColumns="0" formatRows="0" autoFilter="0"/>
  <mergeCells count="10">
    <mergeCell ref="D52:I52"/>
    <mergeCell ref="C53:I56"/>
    <mergeCell ref="D6:I6"/>
    <mergeCell ref="C7:I18"/>
    <mergeCell ref="D20:I20"/>
    <mergeCell ref="C21:I32"/>
    <mergeCell ref="D34:I34"/>
    <mergeCell ref="C35:I41"/>
    <mergeCell ref="D43:I43"/>
    <mergeCell ref="C44:I50"/>
  </mergeCells>
  <hyperlinks>
    <hyperlink ref="E3" location="'Regulamentações, gestão de risc'!C6" display="GRI 201-2 " xr:uid="{FB34D935-27D4-4438-8F6F-8FDE093BB42C}"/>
    <hyperlink ref="F3" location="'Regulamentações, gestão de risc'!C20" display="SASB EM-EP-530a.1 " xr:uid="{D983228A-C6AF-491B-97BA-B88D20E3225F}"/>
    <hyperlink ref="G3" location="'Regulamentações, gestão de risc'!C34" display="GRI 207-1 " xr:uid="{29ECDB75-88AF-46D4-825D-546AA9333406}"/>
    <hyperlink ref="H3" location="'Regulamentações, gestão de risc'!C43" display="GRI 207-2 " xr:uid="{FA528281-7598-4E8A-8CCB-BE270D0E2EAA}"/>
    <hyperlink ref="I3" location="'Regulamentações, gestão de risc'!C52" display="SASB EM-EP-540a.2 " xr:uid="{5CEE39F7-E0C3-4FA1-BAF2-EC5455019517}"/>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0669E-7C8D-47F6-A4CA-BB7016FB2348}">
  <sheetPr>
    <tabColor rgb="FFE4562E"/>
  </sheetPr>
  <dimension ref="A1:AT762"/>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8.285156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140"/>
      <c r="B1" s="58"/>
      <c r="C1" s="58"/>
      <c r="D1" s="58"/>
      <c r="E1" s="59"/>
      <c r="F1" s="60"/>
      <c r="G1" s="60"/>
      <c r="H1" s="60"/>
      <c r="I1" s="60"/>
      <c r="J1" s="60"/>
      <c r="K1" s="60"/>
      <c r="L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95"/>
      <c r="H2" s="95"/>
      <c r="I2" s="95"/>
      <c r="J2" s="60"/>
      <c r="K2" s="60"/>
      <c r="L2" s="60"/>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3" t="str">
        <f>Índice!B37</f>
        <v>CORPORATE GOVERNANCE</v>
      </c>
      <c r="D3" s="60"/>
      <c r="E3" s="190" t="s">
        <v>84</v>
      </c>
      <c r="F3" s="190" t="s">
        <v>85</v>
      </c>
      <c r="G3" s="190" t="s">
        <v>86</v>
      </c>
      <c r="H3" s="190" t="s">
        <v>87</v>
      </c>
      <c r="I3" s="190" t="s">
        <v>88</v>
      </c>
      <c r="J3" s="60"/>
      <c r="K3" s="60"/>
      <c r="L3" s="60"/>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Índice!C37</f>
        <v>Compensation policies and processes</v>
      </c>
      <c r="D4" s="60"/>
      <c r="E4" s="145"/>
      <c r="F4" s="145"/>
      <c r="G4" s="145"/>
      <c r="H4" s="145"/>
      <c r="I4" s="145"/>
      <c r="J4" s="60"/>
      <c r="K4" s="60"/>
      <c r="L4" s="60"/>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97"/>
      <c r="D5" s="60"/>
      <c r="E5" s="60"/>
      <c r="F5" s="60"/>
      <c r="G5" s="60"/>
      <c r="H5" s="60"/>
      <c r="I5" s="60"/>
      <c r="J5" s="60"/>
      <c r="K5" s="60"/>
      <c r="L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60"/>
      <c r="C6" s="142" t="str">
        <f>Índice!D37</f>
        <v xml:space="preserve">GRI 2-19 </v>
      </c>
      <c r="D6" s="732" t="str">
        <f>Índice!E37</f>
        <v>Remuneration policies</v>
      </c>
      <c r="E6" s="733"/>
      <c r="F6" s="733"/>
      <c r="G6" s="733"/>
      <c r="H6" s="733"/>
      <c r="I6" s="734"/>
      <c r="J6" s="84"/>
      <c r="K6" s="84"/>
      <c r="L6" s="84"/>
      <c r="M6" s="53"/>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60"/>
      <c r="C7" s="757" t="s">
        <v>422</v>
      </c>
      <c r="D7" s="757"/>
      <c r="E7" s="757"/>
      <c r="F7" s="757"/>
      <c r="G7" s="757"/>
      <c r="H7" s="757"/>
      <c r="I7" s="757"/>
      <c r="J7" s="91"/>
      <c r="K7" s="91"/>
      <c r="L7" s="91"/>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8"/>
      <c r="B8" s="76"/>
      <c r="C8" s="725"/>
      <c r="D8" s="725"/>
      <c r="E8" s="725"/>
      <c r="F8" s="725"/>
      <c r="G8" s="725"/>
      <c r="H8" s="725"/>
      <c r="I8" s="725"/>
      <c r="J8" s="89"/>
      <c r="K8" s="89"/>
      <c r="L8" s="89"/>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8"/>
      <c r="B9" s="76"/>
      <c r="C9" s="725"/>
      <c r="D9" s="725"/>
      <c r="E9" s="725"/>
      <c r="F9" s="725"/>
      <c r="G9" s="725"/>
      <c r="H9" s="725"/>
      <c r="I9" s="725"/>
      <c r="J9" s="89"/>
      <c r="K9" s="89"/>
      <c r="L9" s="89"/>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8"/>
      <c r="B10" s="76"/>
      <c r="C10" s="725"/>
      <c r="D10" s="725"/>
      <c r="E10" s="725"/>
      <c r="F10" s="725"/>
      <c r="G10" s="725"/>
      <c r="H10" s="725"/>
      <c r="I10" s="725"/>
      <c r="J10" s="89"/>
      <c r="K10" s="89"/>
      <c r="L10" s="89"/>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B11" s="76"/>
      <c r="C11" s="725"/>
      <c r="D11" s="725"/>
      <c r="E11" s="725"/>
      <c r="F11" s="725"/>
      <c r="G11" s="725"/>
      <c r="H11" s="725"/>
      <c r="I11" s="725"/>
      <c r="J11" s="89"/>
      <c r="K11" s="89"/>
      <c r="L11" s="89"/>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B12" s="76"/>
      <c r="C12" s="725"/>
      <c r="D12" s="725"/>
      <c r="E12" s="725"/>
      <c r="F12" s="725"/>
      <c r="G12" s="725"/>
      <c r="H12" s="725"/>
      <c r="I12" s="725"/>
      <c r="J12" s="89"/>
      <c r="K12" s="89"/>
      <c r="L12" s="89"/>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B13" s="76"/>
      <c r="C13" s="725"/>
      <c r="D13" s="725"/>
      <c r="E13" s="725"/>
      <c r="F13" s="725"/>
      <c r="G13" s="725"/>
      <c r="H13" s="725"/>
      <c r="I13" s="725"/>
      <c r="J13" s="89"/>
      <c r="K13" s="89"/>
      <c r="L13" s="89"/>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B14" s="76"/>
      <c r="C14" s="725"/>
      <c r="D14" s="725"/>
      <c r="E14" s="725"/>
      <c r="F14" s="725"/>
      <c r="G14" s="725"/>
      <c r="H14" s="725"/>
      <c r="I14" s="725"/>
      <c r="J14" s="89"/>
      <c r="K14" s="89"/>
      <c r="L14" s="89"/>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B15" s="76"/>
      <c r="C15" s="725"/>
      <c r="D15" s="725"/>
      <c r="E15" s="725"/>
      <c r="F15" s="725"/>
      <c r="G15" s="725"/>
      <c r="H15" s="725"/>
      <c r="I15" s="725"/>
      <c r="J15" s="89"/>
      <c r="K15" s="89"/>
      <c r="L15" s="89"/>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B16" s="76"/>
      <c r="C16" s="725"/>
      <c r="D16" s="725"/>
      <c r="E16" s="725"/>
      <c r="F16" s="725"/>
      <c r="G16" s="725"/>
      <c r="H16" s="725"/>
      <c r="I16" s="725"/>
      <c r="J16" s="89"/>
      <c r="K16" s="89"/>
      <c r="L16" s="89"/>
      <c r="M16" s="77"/>
      <c r="N16" s="74"/>
      <c r="O16" s="75"/>
      <c r="P16" s="75"/>
      <c r="Q16" s="75"/>
      <c r="R16" s="75"/>
      <c r="S16" s="75"/>
      <c r="T16" s="75"/>
      <c r="U16" s="75"/>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2:46" ht="24.95" customHeight="1">
      <c r="B17" s="76"/>
      <c r="C17" s="725"/>
      <c r="D17" s="725"/>
      <c r="E17" s="725"/>
      <c r="F17" s="725"/>
      <c r="G17" s="725"/>
      <c r="H17" s="725"/>
      <c r="I17" s="725"/>
      <c r="J17" s="89"/>
      <c r="K17" s="89"/>
      <c r="L17" s="89"/>
      <c r="M17" s="77"/>
      <c r="N17" s="74"/>
      <c r="O17" s="75"/>
      <c r="P17" s="75"/>
      <c r="Q17" s="75"/>
      <c r="R17" s="75"/>
      <c r="S17" s="75"/>
      <c r="T17" s="75"/>
      <c r="U17" s="7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2:46" ht="24.95" customHeight="1">
      <c r="B18" s="76"/>
      <c r="C18" s="725"/>
      <c r="D18" s="725"/>
      <c r="E18" s="725"/>
      <c r="F18" s="725"/>
      <c r="G18" s="725"/>
      <c r="H18" s="725"/>
      <c r="I18" s="725"/>
      <c r="J18" s="89"/>
      <c r="K18" s="89"/>
      <c r="L18" s="89"/>
      <c r="M18" s="77"/>
      <c r="N18" s="74"/>
      <c r="O18" s="75"/>
      <c r="P18" s="75"/>
      <c r="Q18" s="75"/>
      <c r="R18" s="75"/>
      <c r="S18" s="75"/>
      <c r="T18" s="75"/>
      <c r="U18" s="75"/>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2:46" ht="24.95" customHeight="1">
      <c r="B19" s="76"/>
      <c r="C19" s="725"/>
      <c r="D19" s="725"/>
      <c r="E19" s="725"/>
      <c r="F19" s="725"/>
      <c r="G19" s="725"/>
      <c r="H19" s="725"/>
      <c r="I19" s="725"/>
      <c r="J19" s="89"/>
      <c r="K19" s="89"/>
      <c r="L19" s="89"/>
      <c r="M19" s="77"/>
      <c r="N19" s="74"/>
      <c r="O19" s="75"/>
      <c r="P19" s="75"/>
      <c r="Q19" s="75"/>
      <c r="R19" s="75"/>
      <c r="S19" s="75"/>
      <c r="T19" s="75"/>
      <c r="U19" s="75"/>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2:46" ht="24.95" customHeight="1">
      <c r="B20" s="76"/>
      <c r="C20" s="725"/>
      <c r="D20" s="725"/>
      <c r="E20" s="725"/>
      <c r="F20" s="725"/>
      <c r="G20" s="725"/>
      <c r="H20" s="725"/>
      <c r="I20" s="725"/>
      <c r="J20" s="89"/>
      <c r="K20" s="89"/>
      <c r="L20" s="89"/>
      <c r="M20" s="77"/>
      <c r="N20" s="74"/>
      <c r="O20" s="75"/>
      <c r="P20" s="75"/>
      <c r="Q20" s="75"/>
      <c r="R20" s="75"/>
      <c r="S20" s="75"/>
      <c r="T20" s="75"/>
      <c r="U20" s="75"/>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2:46" ht="24.95" customHeight="1">
      <c r="B21" s="76"/>
      <c r="C21" s="725"/>
      <c r="D21" s="725"/>
      <c r="E21" s="725"/>
      <c r="F21" s="725"/>
      <c r="G21" s="725"/>
      <c r="H21" s="725"/>
      <c r="I21" s="725"/>
      <c r="J21" s="89"/>
      <c r="K21" s="89"/>
      <c r="L21" s="89"/>
      <c r="M21" s="77"/>
      <c r="N21" s="74"/>
      <c r="O21" s="75"/>
      <c r="P21" s="75"/>
      <c r="Q21" s="75"/>
      <c r="R21" s="75"/>
      <c r="S21" s="75"/>
      <c r="T21" s="75"/>
      <c r="U21" s="7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2:46" ht="24.95" customHeight="1">
      <c r="B22" s="76"/>
      <c r="C22" s="725"/>
      <c r="D22" s="725"/>
      <c r="E22" s="725"/>
      <c r="F22" s="725"/>
      <c r="G22" s="725"/>
      <c r="H22" s="725"/>
      <c r="I22" s="725"/>
      <c r="J22" s="89"/>
      <c r="K22" s="89"/>
      <c r="L22" s="89"/>
      <c r="M22" s="77"/>
      <c r="N22" s="74"/>
      <c r="O22" s="75"/>
      <c r="P22" s="75"/>
      <c r="Q22" s="75"/>
      <c r="R22" s="75"/>
      <c r="S22" s="75"/>
      <c r="T22" s="75"/>
      <c r="U22" s="75"/>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2:46" ht="24.95" customHeight="1">
      <c r="B23" s="76"/>
      <c r="C23" s="725"/>
      <c r="D23" s="725"/>
      <c r="E23" s="725"/>
      <c r="F23" s="725"/>
      <c r="G23" s="725"/>
      <c r="H23" s="725"/>
      <c r="I23" s="725"/>
      <c r="J23" s="89"/>
      <c r="K23" s="89"/>
      <c r="L23" s="89"/>
      <c r="M23" s="77"/>
      <c r="N23" s="74"/>
      <c r="O23" s="75"/>
      <c r="P23" s="75"/>
      <c r="Q23" s="75"/>
      <c r="R23" s="75"/>
      <c r="S23" s="75"/>
      <c r="T23" s="75"/>
      <c r="U23" s="75"/>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2:46" ht="24.95" customHeight="1">
      <c r="B24" s="76"/>
      <c r="J24" s="89"/>
      <c r="K24" s="89"/>
      <c r="L24" s="89"/>
      <c r="M24" s="77"/>
      <c r="N24" s="74"/>
      <c r="O24" s="75"/>
      <c r="P24" s="75"/>
      <c r="Q24" s="75"/>
      <c r="R24" s="75"/>
      <c r="S24" s="75"/>
      <c r="T24" s="75"/>
      <c r="U24" s="7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2:46" ht="24.95" customHeight="1">
      <c r="B25" s="60"/>
      <c r="C25" s="142" t="str">
        <f>Índice!D38</f>
        <v>GRI 2-20</v>
      </c>
      <c r="D25" s="732" t="str">
        <f>Índice!E38</f>
        <v>Process for determining compensation</v>
      </c>
      <c r="E25" s="733"/>
      <c r="F25" s="733"/>
      <c r="G25" s="733"/>
      <c r="H25" s="733"/>
      <c r="I25" s="734"/>
      <c r="J25" s="89"/>
      <c r="K25" s="89"/>
      <c r="L25" s="89"/>
      <c r="M25" s="77"/>
      <c r="N25" s="74"/>
      <c r="O25" s="75"/>
      <c r="P25" s="75"/>
      <c r="Q25" s="75"/>
      <c r="R25" s="75"/>
      <c r="S25" s="75"/>
      <c r="T25" s="75"/>
      <c r="U25" s="7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2:46" ht="24.95" customHeight="1">
      <c r="B26" s="60"/>
      <c r="C26" s="757" t="s">
        <v>423</v>
      </c>
      <c r="D26" s="757"/>
      <c r="E26" s="757"/>
      <c r="F26" s="757"/>
      <c r="G26" s="757"/>
      <c r="H26" s="757"/>
      <c r="I26" s="757"/>
      <c r="J26" s="89"/>
      <c r="K26" s="89"/>
      <c r="L26" s="89"/>
      <c r="M26" s="77"/>
      <c r="N26" s="74"/>
      <c r="O26" s="75"/>
      <c r="P26" s="75"/>
      <c r="Q26" s="75"/>
      <c r="R26" s="75"/>
      <c r="S26" s="75"/>
      <c r="T26" s="75"/>
      <c r="U26" s="7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2:46" ht="24.95" customHeight="1">
      <c r="B27" s="60"/>
      <c r="C27" s="725"/>
      <c r="D27" s="725"/>
      <c r="E27" s="725"/>
      <c r="F27" s="725"/>
      <c r="G27" s="725"/>
      <c r="H27" s="725"/>
      <c r="I27" s="725"/>
      <c r="J27" s="89"/>
      <c r="K27" s="89"/>
      <c r="L27" s="89"/>
      <c r="M27" s="77"/>
      <c r="N27" s="74"/>
      <c r="O27" s="75"/>
      <c r="P27" s="75"/>
      <c r="Q27" s="75"/>
      <c r="R27" s="75"/>
      <c r="S27" s="75"/>
      <c r="T27" s="75"/>
      <c r="U27" s="75"/>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1"/>
    </row>
    <row r="28" spans="2:46" ht="24.95" customHeight="1">
      <c r="B28" s="60"/>
      <c r="C28" s="725"/>
      <c r="D28" s="725"/>
      <c r="E28" s="725"/>
      <c r="F28" s="725"/>
      <c r="G28" s="725"/>
      <c r="H28" s="725"/>
      <c r="I28" s="725"/>
      <c r="J28" s="89"/>
      <c r="K28" s="89"/>
      <c r="L28" s="89"/>
      <c r="M28" s="77"/>
      <c r="N28" s="74"/>
      <c r="O28" s="75"/>
      <c r="P28" s="75"/>
      <c r="Q28" s="75"/>
      <c r="R28" s="75"/>
      <c r="S28" s="75"/>
      <c r="T28" s="75"/>
      <c r="U28" s="75"/>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1"/>
    </row>
    <row r="29" spans="2:46" ht="24.95" customHeight="1">
      <c r="B29" s="60"/>
      <c r="C29" s="725"/>
      <c r="D29" s="725"/>
      <c r="E29" s="725"/>
      <c r="F29" s="725"/>
      <c r="G29" s="725"/>
      <c r="H29" s="725"/>
      <c r="I29" s="725"/>
      <c r="J29" s="89"/>
      <c r="K29" s="89"/>
      <c r="L29" s="89"/>
      <c r="M29" s="77"/>
      <c r="N29" s="74"/>
      <c r="O29" s="75"/>
      <c r="P29" s="75"/>
      <c r="Q29" s="75"/>
      <c r="R29" s="75"/>
      <c r="S29" s="75"/>
      <c r="T29" s="75"/>
      <c r="U29" s="75"/>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1"/>
    </row>
    <row r="30" spans="2:46" ht="24.95" customHeight="1">
      <c r="B30" s="60"/>
      <c r="C30" s="725"/>
      <c r="D30" s="725"/>
      <c r="E30" s="725"/>
      <c r="F30" s="725"/>
      <c r="G30" s="725"/>
      <c r="H30" s="725"/>
      <c r="I30" s="725"/>
      <c r="J30" s="93"/>
      <c r="K30" s="93"/>
      <c r="L30" s="93"/>
      <c r="M30" s="77"/>
      <c r="N30" s="74"/>
      <c r="O30" s="75"/>
      <c r="P30" s="75"/>
      <c r="Q30" s="75"/>
      <c r="R30" s="75"/>
      <c r="S30" s="75"/>
      <c r="T30" s="75"/>
      <c r="U30" s="75"/>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1"/>
    </row>
    <row r="31" spans="2:46" ht="24.95" customHeight="1">
      <c r="B31" s="60"/>
      <c r="C31" s="725"/>
      <c r="D31" s="725"/>
      <c r="E31" s="725"/>
      <c r="F31" s="725"/>
      <c r="G31" s="725"/>
      <c r="H31" s="725"/>
      <c r="I31" s="725"/>
      <c r="J31" s="84"/>
      <c r="K31" s="84"/>
      <c r="L31" s="84"/>
      <c r="M31" s="53"/>
      <c r="N31" s="68"/>
      <c r="O31" s="69"/>
      <c r="P31" s="69"/>
      <c r="Q31" s="69"/>
      <c r="R31" s="69"/>
      <c r="S31" s="69"/>
      <c r="T31" s="69"/>
      <c r="U31" s="70"/>
      <c r="V31" s="71"/>
      <c r="W31" s="71"/>
      <c r="X31" s="71"/>
      <c r="Y31" s="71"/>
      <c r="Z31" s="72"/>
      <c r="AA31" s="71"/>
      <c r="AB31" s="71"/>
      <c r="AC31" s="71"/>
      <c r="AD31" s="71"/>
      <c r="AE31" s="71"/>
      <c r="AF31" s="71"/>
      <c r="AG31" s="71"/>
      <c r="AH31" s="71"/>
      <c r="AI31" s="71"/>
      <c r="AJ31" s="71"/>
      <c r="AK31" s="71"/>
      <c r="AL31" s="71"/>
      <c r="AM31" s="71"/>
      <c r="AN31" s="71"/>
      <c r="AO31" s="66"/>
      <c r="AP31" s="65"/>
      <c r="AQ31" s="65"/>
      <c r="AR31" s="65"/>
      <c r="AS31" s="65"/>
    </row>
    <row r="32" spans="2:46" ht="24.95" customHeight="1">
      <c r="B32" s="82"/>
      <c r="C32" s="725"/>
      <c r="D32" s="725"/>
      <c r="E32" s="725"/>
      <c r="F32" s="725"/>
      <c r="G32" s="725"/>
      <c r="H32" s="725"/>
      <c r="I32" s="725"/>
      <c r="J32" s="85"/>
      <c r="K32" s="85"/>
      <c r="L32" s="85"/>
      <c r="M32" s="73"/>
      <c r="N32" s="74"/>
      <c r="O32" s="75"/>
      <c r="P32" s="75"/>
      <c r="Q32" s="75"/>
      <c r="R32" s="75"/>
      <c r="S32" s="75"/>
      <c r="T32" s="75"/>
      <c r="U32" s="7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1"/>
    </row>
    <row r="33" spans="2:46" ht="24.95" customHeight="1">
      <c r="B33" s="60"/>
      <c r="C33" s="725"/>
      <c r="D33" s="725"/>
      <c r="E33" s="725"/>
      <c r="F33" s="725"/>
      <c r="G33" s="725"/>
      <c r="H33" s="725"/>
      <c r="I33" s="725"/>
      <c r="J33" s="87"/>
      <c r="K33" s="87"/>
      <c r="L33" s="87"/>
      <c r="M33" s="78"/>
      <c r="N33" s="79"/>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1"/>
    </row>
    <row r="34" spans="2:46" ht="24.95" customHeight="1">
      <c r="B34" s="60"/>
      <c r="C34" s="89"/>
      <c r="D34" s="89"/>
      <c r="E34" s="89"/>
      <c r="F34" s="89"/>
      <c r="G34" s="89"/>
      <c r="H34" s="89"/>
      <c r="I34" s="89"/>
      <c r="J34" s="87"/>
      <c r="K34" s="87"/>
      <c r="L34" s="87"/>
      <c r="M34" s="80"/>
      <c r="N34" s="79"/>
      <c r="O34" s="81"/>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1"/>
    </row>
    <row r="35" spans="2:46" ht="24.95" customHeight="1">
      <c r="B35" s="60"/>
      <c r="C35" s="142" t="str">
        <f>Índice!D39</f>
        <v>GRI 2-21</v>
      </c>
      <c r="D35" s="732" t="str">
        <f>Índice!E39</f>
        <v>Annual total compensation ratio</v>
      </c>
      <c r="E35" s="733"/>
      <c r="F35" s="733"/>
      <c r="G35" s="733"/>
      <c r="H35" s="733"/>
      <c r="I35" s="734"/>
      <c r="J35" s="87"/>
      <c r="K35" s="87"/>
      <c r="L35" s="87"/>
      <c r="M35" s="80"/>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1"/>
    </row>
    <row r="36" spans="2:46" ht="24.95" customHeight="1">
      <c r="B36" s="60"/>
      <c r="C36" s="757" t="s">
        <v>424</v>
      </c>
      <c r="D36" s="757"/>
      <c r="E36" s="757"/>
      <c r="F36" s="757"/>
      <c r="G36" s="757"/>
      <c r="H36" s="757"/>
      <c r="I36" s="757"/>
      <c r="J36" s="87"/>
      <c r="K36" s="87"/>
      <c r="L36" s="87"/>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1"/>
    </row>
    <row r="37" spans="2:46" ht="24.95" customHeight="1">
      <c r="B37" s="60"/>
      <c r="C37" s="725"/>
      <c r="D37" s="725"/>
      <c r="E37" s="725"/>
      <c r="F37" s="725"/>
      <c r="G37" s="725"/>
      <c r="H37" s="725"/>
      <c r="I37" s="725"/>
      <c r="J37" s="87"/>
      <c r="K37" s="87"/>
      <c r="L37" s="87"/>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1"/>
    </row>
    <row r="38" spans="2:46" ht="24.95" customHeight="1">
      <c r="B38" s="60"/>
      <c r="C38" s="89"/>
      <c r="D38" s="89"/>
      <c r="E38" s="89"/>
      <c r="F38" s="89"/>
      <c r="G38" s="89"/>
      <c r="H38" s="89"/>
      <c r="I38" s="89"/>
    </row>
    <row r="39" spans="2:46" ht="24.95" customHeight="1">
      <c r="B39" s="60"/>
      <c r="C39" s="142" t="str">
        <f>Índice!D40</f>
        <v>GRI 2-23</v>
      </c>
      <c r="D39" s="732" t="str">
        <f>Índice!E40</f>
        <v>Policy commitments</v>
      </c>
      <c r="E39" s="733"/>
      <c r="F39" s="733"/>
      <c r="G39" s="733"/>
      <c r="H39" s="733"/>
      <c r="I39" s="734"/>
      <c r="J39" s="84"/>
      <c r="K39" s="84"/>
      <c r="L39" s="84"/>
      <c r="M39" s="53"/>
      <c r="N39" s="68"/>
      <c r="O39" s="69"/>
      <c r="P39" s="69"/>
      <c r="Q39" s="69"/>
      <c r="R39" s="69"/>
      <c r="S39" s="69"/>
      <c r="T39" s="69"/>
      <c r="U39" s="70"/>
      <c r="V39" s="71"/>
      <c r="W39" s="71"/>
      <c r="X39" s="71"/>
      <c r="Y39" s="71"/>
      <c r="Z39" s="72"/>
      <c r="AA39" s="71"/>
      <c r="AB39" s="71"/>
      <c r="AC39" s="71"/>
      <c r="AD39" s="71"/>
      <c r="AE39" s="71"/>
      <c r="AF39" s="71"/>
      <c r="AG39" s="71"/>
      <c r="AH39" s="71"/>
      <c r="AI39" s="71"/>
      <c r="AJ39" s="71"/>
      <c r="AK39" s="71"/>
      <c r="AL39" s="71"/>
      <c r="AM39" s="71"/>
      <c r="AN39" s="71"/>
      <c r="AO39" s="66"/>
      <c r="AP39" s="65"/>
      <c r="AQ39" s="65"/>
      <c r="AR39" s="65"/>
      <c r="AS39" s="65"/>
    </row>
    <row r="40" spans="2:46" ht="24.95" customHeight="1">
      <c r="B40" s="60"/>
      <c r="C40" s="757" t="s">
        <v>425</v>
      </c>
      <c r="D40" s="757"/>
      <c r="E40" s="757"/>
      <c r="F40" s="757"/>
      <c r="G40" s="757"/>
      <c r="H40" s="757"/>
      <c r="I40" s="757"/>
      <c r="J40" s="91"/>
      <c r="K40" s="91"/>
      <c r="L40" s="91"/>
      <c r="M40" s="73"/>
    </row>
    <row r="41" spans="2:46" ht="24.95" customHeight="1">
      <c r="B41" s="60"/>
      <c r="C41" s="725"/>
      <c r="D41" s="725"/>
      <c r="E41" s="725"/>
      <c r="F41" s="725"/>
      <c r="G41" s="725"/>
      <c r="H41" s="725"/>
      <c r="I41" s="725"/>
      <c r="J41" s="89"/>
      <c r="K41" s="89"/>
      <c r="L41" s="89"/>
      <c r="M41" s="78"/>
    </row>
    <row r="42" spans="2:46" ht="24.95" customHeight="1">
      <c r="B42" s="60"/>
      <c r="C42" s="725"/>
      <c r="D42" s="725"/>
      <c r="E42" s="725"/>
      <c r="F42" s="725"/>
      <c r="G42" s="725"/>
      <c r="H42" s="725"/>
      <c r="I42" s="725"/>
      <c r="J42" s="89"/>
      <c r="K42" s="89"/>
      <c r="L42" s="89"/>
      <c r="M42" s="80"/>
    </row>
    <row r="43" spans="2:46" ht="24.95" customHeight="1">
      <c r="B43" s="60"/>
      <c r="C43" s="725"/>
      <c r="D43" s="725"/>
      <c r="E43" s="725"/>
      <c r="F43" s="725"/>
      <c r="G43" s="725"/>
      <c r="H43" s="725"/>
      <c r="I43" s="725"/>
      <c r="J43" s="93"/>
      <c r="K43" s="93"/>
      <c r="L43" s="93"/>
    </row>
    <row r="44" spans="2:46" ht="24.95" customHeight="1">
      <c r="B44" s="60"/>
      <c r="C44" s="725"/>
      <c r="D44" s="725"/>
      <c r="E44" s="725"/>
      <c r="F44" s="725"/>
      <c r="G44" s="725"/>
      <c r="H44" s="725"/>
      <c r="I44" s="725"/>
    </row>
    <row r="45" spans="2:46" ht="24.95" customHeight="1">
      <c r="B45" s="60"/>
      <c r="C45" s="725"/>
      <c r="D45" s="725"/>
      <c r="E45" s="725"/>
      <c r="F45" s="725"/>
      <c r="G45" s="725"/>
      <c r="H45" s="725"/>
      <c r="I45" s="725"/>
      <c r="J45" s="84"/>
      <c r="K45" s="84"/>
      <c r="L45" s="84"/>
      <c r="M45" s="53"/>
      <c r="N45" s="68"/>
      <c r="O45" s="69"/>
      <c r="P45" s="69"/>
      <c r="Q45" s="69"/>
      <c r="R45" s="69"/>
      <c r="S45" s="69"/>
      <c r="T45" s="69"/>
      <c r="U45" s="70"/>
      <c r="V45" s="71"/>
      <c r="W45" s="71"/>
      <c r="X45" s="71"/>
      <c r="Y45" s="71"/>
      <c r="Z45" s="72"/>
      <c r="AA45" s="71"/>
      <c r="AB45" s="71"/>
      <c r="AC45" s="71"/>
      <c r="AD45" s="71"/>
      <c r="AE45" s="71"/>
      <c r="AF45" s="71"/>
      <c r="AG45" s="71"/>
      <c r="AH45" s="71"/>
      <c r="AI45" s="71"/>
      <c r="AJ45" s="71"/>
      <c r="AK45" s="71"/>
      <c r="AL45" s="71"/>
      <c r="AM45" s="71"/>
      <c r="AN45" s="71"/>
      <c r="AO45" s="66"/>
      <c r="AP45" s="65"/>
      <c r="AQ45" s="65"/>
      <c r="AR45" s="65"/>
      <c r="AS45" s="65"/>
    </row>
    <row r="46" spans="2:46" ht="24.95" customHeight="1">
      <c r="B46" s="60"/>
      <c r="C46" s="725"/>
      <c r="D46" s="725"/>
      <c r="E46" s="725"/>
      <c r="F46" s="725"/>
      <c r="G46" s="725"/>
      <c r="H46" s="725"/>
      <c r="I46" s="725"/>
      <c r="J46" s="91"/>
      <c r="K46" s="91"/>
      <c r="L46" s="91"/>
      <c r="M46" s="73"/>
    </row>
    <row r="47" spans="2:46" ht="24.95" customHeight="1">
      <c r="B47" s="60"/>
      <c r="C47" s="725"/>
      <c r="D47" s="725"/>
      <c r="E47" s="725"/>
      <c r="F47" s="725"/>
      <c r="G47" s="725"/>
      <c r="H47" s="725"/>
      <c r="I47" s="725"/>
      <c r="J47" s="89"/>
      <c r="K47" s="89"/>
      <c r="L47" s="89"/>
      <c r="M47" s="78"/>
    </row>
    <row r="48" spans="2:46" ht="24.95" customHeight="1">
      <c r="B48" s="60"/>
      <c r="C48" s="725"/>
      <c r="D48" s="725"/>
      <c r="E48" s="725"/>
      <c r="F48" s="725"/>
      <c r="G48" s="725"/>
      <c r="H48" s="725"/>
      <c r="I48" s="725"/>
      <c r="J48" s="89"/>
      <c r="K48" s="89"/>
      <c r="L48" s="89"/>
      <c r="M48" s="80"/>
    </row>
    <row r="49" spans="2:45" ht="24.95" customHeight="1">
      <c r="B49" s="60"/>
      <c r="C49" s="89"/>
      <c r="D49" s="89"/>
      <c r="E49" s="89"/>
      <c r="F49" s="89"/>
      <c r="G49" s="89"/>
      <c r="H49" s="89"/>
      <c r="I49" s="89"/>
      <c r="J49" s="89"/>
      <c r="K49" s="89"/>
      <c r="L49" s="89"/>
    </row>
    <row r="50" spans="2:45" ht="24.95" customHeight="1">
      <c r="B50" s="60"/>
      <c r="C50" s="142" t="str">
        <f>Índice!D41</f>
        <v>GRI 2-24</v>
      </c>
      <c r="D50" s="732" t="str">
        <f>Índice!E41</f>
        <v>Embedding policy commitments</v>
      </c>
      <c r="E50" s="733"/>
      <c r="F50" s="733"/>
      <c r="G50" s="733"/>
      <c r="H50" s="733"/>
      <c r="I50" s="734"/>
      <c r="J50" s="89"/>
      <c r="K50" s="89"/>
      <c r="L50" s="89"/>
    </row>
    <row r="51" spans="2:45" ht="24.95" customHeight="1">
      <c r="B51" s="60"/>
      <c r="C51" s="757" t="s">
        <v>426</v>
      </c>
      <c r="D51" s="757"/>
      <c r="E51" s="757"/>
      <c r="F51" s="757"/>
      <c r="G51" s="757"/>
      <c r="H51" s="757"/>
      <c r="I51" s="757"/>
      <c r="J51" s="89"/>
      <c r="K51" s="89"/>
      <c r="L51" s="89"/>
    </row>
    <row r="52" spans="2:45" ht="24.95" customHeight="1">
      <c r="B52" s="82"/>
      <c r="C52" s="725"/>
      <c r="D52" s="725"/>
      <c r="E52" s="725"/>
      <c r="F52" s="725"/>
      <c r="G52" s="725"/>
      <c r="H52" s="725"/>
      <c r="I52" s="725"/>
      <c r="J52" s="89"/>
      <c r="K52" s="89"/>
      <c r="L52" s="89"/>
    </row>
    <row r="53" spans="2:45" ht="24.95" customHeight="1">
      <c r="B53" s="82"/>
      <c r="C53" s="725"/>
      <c r="D53" s="725"/>
      <c r="E53" s="725"/>
      <c r="F53" s="725"/>
      <c r="G53" s="725"/>
      <c r="H53" s="725"/>
      <c r="I53" s="725"/>
      <c r="J53" s="89"/>
      <c r="K53" s="89"/>
      <c r="L53" s="89"/>
    </row>
    <row r="54" spans="2:45" ht="24.95" customHeight="1">
      <c r="B54" s="82"/>
      <c r="C54" s="725"/>
      <c r="D54" s="725"/>
      <c r="E54" s="725"/>
      <c r="F54" s="725"/>
      <c r="G54" s="725"/>
      <c r="H54" s="725"/>
      <c r="I54" s="725"/>
      <c r="J54" s="89"/>
      <c r="K54" s="89"/>
      <c r="L54" s="89"/>
    </row>
    <row r="55" spans="2:45" ht="24.95" customHeight="1">
      <c r="B55" s="82"/>
      <c r="C55" s="725"/>
      <c r="D55" s="725"/>
      <c r="E55" s="725"/>
      <c r="F55" s="725"/>
      <c r="G55" s="725"/>
      <c r="H55" s="725"/>
      <c r="I55" s="725"/>
      <c r="J55" s="89"/>
      <c r="K55" s="89"/>
      <c r="L55" s="89"/>
    </row>
    <row r="56" spans="2:45" ht="24.95" customHeight="1">
      <c r="B56" s="82"/>
      <c r="C56" s="725"/>
      <c r="D56" s="725"/>
      <c r="E56" s="725"/>
      <c r="F56" s="725"/>
      <c r="G56" s="725"/>
      <c r="H56" s="725"/>
      <c r="I56" s="725"/>
      <c r="J56" s="89"/>
      <c r="K56" s="89"/>
      <c r="L56" s="89"/>
    </row>
    <row r="57" spans="2:45" ht="24.95" customHeight="1">
      <c r="B57" s="60"/>
      <c r="C57" s="725"/>
      <c r="D57" s="725"/>
      <c r="E57" s="725"/>
      <c r="F57" s="725"/>
      <c r="G57" s="725"/>
      <c r="H57" s="725"/>
      <c r="I57" s="725"/>
      <c r="J57" s="93"/>
      <c r="K57" s="93"/>
      <c r="L57" s="93"/>
    </row>
    <row r="58" spans="2:45" ht="24.95" customHeight="1">
      <c r="B58" s="60"/>
      <c r="C58" s="89"/>
      <c r="D58" s="89"/>
      <c r="E58" s="89"/>
      <c r="F58" s="89"/>
      <c r="G58" s="89"/>
      <c r="H58" s="89"/>
      <c r="I58" s="89"/>
    </row>
    <row r="59" spans="2:45" ht="24.95" customHeight="1">
      <c r="B59" s="60"/>
      <c r="C59" s="89"/>
      <c r="D59" s="89"/>
      <c r="E59" s="89"/>
      <c r="F59" s="89"/>
      <c r="G59" s="89"/>
      <c r="H59" s="89"/>
      <c r="I59" s="89"/>
      <c r="J59" s="84"/>
      <c r="K59" s="84"/>
      <c r="L59" s="84"/>
      <c r="M59" s="53"/>
      <c r="N59" s="68"/>
      <c r="O59" s="69"/>
      <c r="P59" s="69"/>
      <c r="Q59" s="69"/>
      <c r="R59" s="69"/>
      <c r="S59" s="69"/>
      <c r="T59" s="69"/>
      <c r="U59" s="70"/>
      <c r="V59" s="71"/>
      <c r="W59" s="71"/>
      <c r="X59" s="71"/>
      <c r="Y59" s="71"/>
      <c r="Z59" s="72"/>
      <c r="AA59" s="71"/>
      <c r="AB59" s="71"/>
      <c r="AC59" s="71"/>
      <c r="AD59" s="71"/>
      <c r="AE59" s="71"/>
      <c r="AF59" s="71"/>
      <c r="AG59" s="71"/>
      <c r="AH59" s="71"/>
      <c r="AI59" s="71"/>
      <c r="AJ59" s="71"/>
      <c r="AK59" s="71"/>
      <c r="AL59" s="71"/>
      <c r="AM59" s="71"/>
      <c r="AN59" s="71"/>
      <c r="AO59" s="66"/>
      <c r="AP59" s="65"/>
      <c r="AQ59" s="65"/>
      <c r="AR59" s="65"/>
      <c r="AS59" s="65"/>
    </row>
    <row r="60" spans="2:45" ht="24.95" customHeight="1">
      <c r="B60" s="60"/>
      <c r="D60" s="91"/>
      <c r="E60" s="91"/>
      <c r="F60" s="91"/>
      <c r="G60" s="91"/>
      <c r="H60" s="91"/>
      <c r="I60" s="91"/>
      <c r="J60" s="91"/>
      <c r="K60" s="91"/>
      <c r="L60" s="91"/>
      <c r="M60" s="73"/>
    </row>
    <row r="61" spans="2:45" ht="24.95" customHeight="1">
      <c r="B61" s="60"/>
      <c r="C61" s="89"/>
      <c r="D61" s="89"/>
      <c r="E61" s="89"/>
      <c r="F61" s="89"/>
      <c r="G61" s="89"/>
      <c r="H61" s="89"/>
      <c r="I61" s="89"/>
      <c r="J61" s="89"/>
      <c r="K61" s="89"/>
      <c r="L61" s="89"/>
      <c r="M61" s="78"/>
    </row>
    <row r="62" spans="2:45" ht="24.95" customHeight="1">
      <c r="B62" s="82"/>
      <c r="C62" s="89"/>
      <c r="D62" s="89"/>
      <c r="E62" s="89"/>
      <c r="F62" s="89"/>
      <c r="G62" s="89"/>
      <c r="H62" s="89"/>
      <c r="I62" s="89"/>
      <c r="J62" s="89"/>
      <c r="K62" s="89"/>
      <c r="L62" s="89"/>
      <c r="M62" s="80"/>
    </row>
    <row r="63" spans="2:45" ht="24.95" customHeight="1">
      <c r="B63" s="60"/>
      <c r="C63" s="89"/>
      <c r="D63" s="89"/>
      <c r="E63" s="89"/>
      <c r="F63" s="89"/>
      <c r="G63" s="89"/>
      <c r="H63" s="89"/>
      <c r="I63" s="89"/>
      <c r="J63" s="89"/>
      <c r="K63" s="89"/>
      <c r="L63" s="89"/>
    </row>
    <row r="64" spans="2:45" ht="24.95" customHeight="1">
      <c r="B64" s="60"/>
      <c r="C64" s="89"/>
      <c r="D64" s="89"/>
      <c r="E64" s="89"/>
      <c r="F64" s="89"/>
      <c r="G64" s="89"/>
      <c r="H64" s="89"/>
      <c r="I64" s="89"/>
      <c r="J64" s="89"/>
      <c r="K64" s="89"/>
      <c r="L64" s="89"/>
    </row>
    <row r="65" spans="2:12" ht="24.95" customHeight="1">
      <c r="B65" s="60"/>
      <c r="C65" s="89"/>
      <c r="D65" s="89"/>
      <c r="E65" s="89"/>
      <c r="F65" s="89"/>
      <c r="G65" s="89"/>
      <c r="H65" s="89"/>
      <c r="I65" s="89"/>
      <c r="J65" s="89"/>
      <c r="K65" s="89"/>
      <c r="L65" s="89"/>
    </row>
    <row r="66" spans="2:12" ht="24.95" customHeight="1">
      <c r="B66" s="60"/>
      <c r="C66" s="89"/>
      <c r="D66" s="89"/>
      <c r="E66" s="89"/>
      <c r="F66" s="89"/>
      <c r="G66" s="89"/>
      <c r="H66" s="89"/>
      <c r="I66" s="89"/>
      <c r="J66" s="89"/>
      <c r="K66" s="89"/>
      <c r="L66" s="89"/>
    </row>
    <row r="67" spans="2:12" ht="24.95" customHeight="1">
      <c r="B67" s="60"/>
      <c r="C67" s="89"/>
      <c r="D67" s="89"/>
      <c r="E67" s="89"/>
      <c r="F67" s="89"/>
      <c r="G67" s="89"/>
      <c r="H67" s="89"/>
      <c r="I67" s="89"/>
      <c r="J67" s="89"/>
      <c r="K67" s="89"/>
      <c r="L67" s="89"/>
    </row>
    <row r="68" spans="2:12" ht="24.95" customHeight="1">
      <c r="B68" s="60"/>
      <c r="C68" s="89"/>
      <c r="D68" s="89"/>
      <c r="E68" s="89"/>
      <c r="F68" s="89"/>
      <c r="G68" s="89"/>
      <c r="H68" s="89"/>
      <c r="I68" s="89"/>
      <c r="J68" s="89"/>
      <c r="K68" s="89"/>
      <c r="L68" s="89"/>
    </row>
    <row r="69" spans="2:12" ht="24.95" customHeight="1">
      <c r="B69" s="60"/>
      <c r="C69" s="89"/>
      <c r="D69" s="89"/>
      <c r="E69" s="89"/>
      <c r="F69" s="89"/>
      <c r="G69" s="89"/>
      <c r="H69" s="89"/>
      <c r="I69" s="89"/>
      <c r="J69" s="89"/>
      <c r="K69" s="89"/>
      <c r="L69" s="89"/>
    </row>
    <row r="70" spans="2:12" ht="24.95" customHeight="1">
      <c r="B70" s="60"/>
      <c r="C70" s="89"/>
      <c r="D70" s="89"/>
      <c r="E70" s="89"/>
      <c r="F70" s="89"/>
      <c r="G70" s="89"/>
      <c r="H70" s="89"/>
      <c r="I70" s="89"/>
      <c r="J70" s="89"/>
      <c r="K70" s="89"/>
      <c r="L70" s="89"/>
    </row>
    <row r="71" spans="2:12" ht="24.95" customHeight="1">
      <c r="B71" s="60"/>
      <c r="C71" s="93"/>
      <c r="D71" s="93"/>
      <c r="E71" s="93"/>
      <c r="F71" s="93"/>
      <c r="G71" s="93"/>
      <c r="H71" s="93"/>
      <c r="I71" s="93"/>
      <c r="J71" s="93"/>
      <c r="K71" s="93"/>
      <c r="L71" s="93"/>
    </row>
    <row r="72" spans="2:12" ht="24.95" customHeight="1"/>
    <row r="73" spans="2:12" ht="24.95" customHeight="1"/>
    <row r="74" spans="2:12" ht="24.95" customHeight="1"/>
    <row r="75" spans="2:12" ht="24.95" customHeight="1"/>
    <row r="76" spans="2:12" ht="24.95" customHeight="1"/>
    <row r="77" spans="2:12" ht="24.95" customHeight="1"/>
    <row r="78" spans="2:12" ht="24.95" customHeight="1"/>
    <row r="79" spans="2:12" ht="24.95" customHeight="1"/>
    <row r="80" spans="2:12" ht="24.95" customHeight="1"/>
    <row r="81" ht="24.95" hidden="1" customHeight="1"/>
    <row r="82" ht="24.95" hidden="1" customHeight="1"/>
    <row r="83" ht="24.95" hidden="1" customHeight="1"/>
    <row r="84" ht="24.95" hidden="1" customHeight="1"/>
    <row r="85" ht="24.95" hidden="1" customHeight="1"/>
    <row r="86" ht="24.95" hidden="1" customHeight="1"/>
    <row r="87" ht="24.95" hidden="1" customHeight="1"/>
    <row r="88" ht="24.95" hidden="1" customHeight="1"/>
    <row r="89" ht="24.95" hidden="1" customHeight="1"/>
    <row r="90" ht="24.9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sheetData>
  <sheetProtection algorithmName="SHA-512" hashValue="h0wVKxYm4ocxRKgy1PmRC/gjQlYywhDlZT/hSJA46QBHsf9PssBe73O1PlsvNZml9F0LyNuu4PgBQf5n+cX/Uw==" saltValue="FsCpISwctQzz6xEQ2/TAqQ==" spinCount="100000" sheet="1" objects="1" scenarios="1" formatColumns="0" autoFilter="0" pivotTables="0"/>
  <mergeCells count="10">
    <mergeCell ref="D6:I6"/>
    <mergeCell ref="C7:I23"/>
    <mergeCell ref="D25:I25"/>
    <mergeCell ref="C26:I33"/>
    <mergeCell ref="D35:I35"/>
    <mergeCell ref="D50:I50"/>
    <mergeCell ref="C51:I57"/>
    <mergeCell ref="C36:I37"/>
    <mergeCell ref="D39:I39"/>
    <mergeCell ref="C40:I48"/>
  </mergeCells>
  <hyperlinks>
    <hyperlink ref="E3" location="'Políticas e processos de remune'!C6" display="GRI 2-19 " xr:uid="{94E0D521-DE77-424F-B940-6BA6733ACEF1}"/>
    <hyperlink ref="F3" location="'Políticas e processos de remune'!C25" display="GRI 2-20" xr:uid="{CD37888E-09E8-42F8-B252-099AA7CFEDE5}"/>
    <hyperlink ref="G3" location="'Políticas e processos de remune'!C35" display="GRI 2-21" xr:uid="{BB88AB32-29DA-461E-8A93-F8B9749E7008}"/>
    <hyperlink ref="H3" location="'Políticas e processos de remune'!C39" display="GRI 2-23" xr:uid="{692EA64B-77A0-461F-9F58-2AC36F94BB4E}"/>
    <hyperlink ref="I3" location="'Políticas e processos de remune'!C50" display="GRI 2-24" xr:uid="{7F47FDDF-0973-4188-A2C3-602F31714DDC}"/>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E673-E310-4050-B46F-AB4AED8ABC48}">
  <sheetPr>
    <tabColor rgb="FFFCB316"/>
  </sheetPr>
  <dimension ref="A1:AS296"/>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12.75" zeroHeight="1"/>
  <cols>
    <col min="1" max="1" width="33.7109375" style="96" customWidth="1"/>
    <col min="2" max="2" width="3.7109375" style="61" customWidth="1"/>
    <col min="3" max="9" width="20.85546875" style="63" customWidth="1"/>
    <col min="10" max="12" width="14.5703125" style="63" customWidth="1"/>
    <col min="13" max="13" width="10.28515625" style="63" customWidth="1"/>
    <col min="14" max="32" width="0" style="63" hidden="1" customWidth="1"/>
    <col min="33" max="16384" width="0" style="63" hidden="1"/>
  </cols>
  <sheetData>
    <row r="1" spans="1:16" ht="24.95" customHeight="1">
      <c r="A1" s="140"/>
      <c r="B1" s="58"/>
      <c r="C1" s="58"/>
      <c r="D1" s="58"/>
      <c r="E1" s="59"/>
      <c r="F1" s="60"/>
      <c r="G1" s="60"/>
      <c r="H1" s="60"/>
      <c r="I1" s="60"/>
    </row>
    <row r="2" spans="1:16" ht="24.95" customHeight="1">
      <c r="B2" s="60"/>
    </row>
    <row r="3" spans="1:16" ht="24.95" customHeight="1">
      <c r="B3" s="60"/>
      <c r="C3" s="57" t="str">
        <f>Índice!B42</f>
        <v>FINANCIAL CAPITAL</v>
      </c>
      <c r="E3" s="229" t="s">
        <v>89</v>
      </c>
      <c r="F3" s="229" t="s">
        <v>90</v>
      </c>
      <c r="G3" s="229" t="s">
        <v>91</v>
      </c>
      <c r="H3" s="229" t="s">
        <v>92</v>
      </c>
    </row>
    <row r="4" spans="1:16" ht="24.95" customHeight="1">
      <c r="B4" s="60"/>
      <c r="C4" s="118" t="str">
        <f>Índice!C42</f>
        <v>Economic and financial performance</v>
      </c>
    </row>
    <row r="5" spans="1:16" ht="24.95" customHeight="1">
      <c r="B5" s="60"/>
    </row>
    <row r="6" spans="1:16" ht="24.95" customHeight="1">
      <c r="A6" s="94"/>
      <c r="B6" s="60"/>
      <c r="C6" s="690" t="str">
        <f>Índice!D42</f>
        <v>GRI 201-1</v>
      </c>
      <c r="D6" s="761" t="str">
        <f>CONCATENATE(Índice!E42," (R$ thousand)")</f>
        <v>Direct economic value generated and distributed (R$ thousand)</v>
      </c>
      <c r="E6" s="762"/>
      <c r="F6" s="762"/>
      <c r="G6" s="762"/>
      <c r="H6" s="762"/>
      <c r="I6" s="763"/>
      <c r="J6" s="53"/>
      <c r="K6" s="53"/>
      <c r="L6" s="87"/>
      <c r="M6" s="49"/>
      <c r="N6" s="50"/>
      <c r="O6" s="50"/>
      <c r="P6" s="50"/>
    </row>
    <row r="7" spans="1:16" ht="24.95" customHeight="1">
      <c r="A7" s="94"/>
      <c r="B7" s="60"/>
      <c r="C7" s="714" t="s">
        <v>427</v>
      </c>
      <c r="D7" s="715"/>
      <c r="E7" s="715"/>
      <c r="F7" s="715"/>
      <c r="G7" s="715"/>
      <c r="H7" s="715"/>
      <c r="I7" s="715"/>
      <c r="J7" s="85"/>
      <c r="K7" s="62"/>
      <c r="L7" s="87"/>
      <c r="M7" s="49"/>
      <c r="N7" s="50"/>
      <c r="O7" s="50"/>
      <c r="P7" s="50"/>
    </row>
    <row r="8" spans="1:16" ht="35.1" customHeight="1" thickBot="1">
      <c r="A8" s="94"/>
      <c r="B8" s="60"/>
      <c r="C8" s="767" t="s">
        <v>429</v>
      </c>
      <c r="D8" s="767"/>
      <c r="E8" s="210">
        <v>2022</v>
      </c>
      <c r="F8" s="210">
        <v>2023</v>
      </c>
      <c r="G8" s="211">
        <v>2024</v>
      </c>
      <c r="H8" s="50"/>
      <c r="I8" s="50"/>
      <c r="J8" s="85"/>
      <c r="K8" s="62"/>
      <c r="L8" s="87"/>
      <c r="M8" s="49"/>
      <c r="N8" s="50"/>
      <c r="O8" s="50"/>
      <c r="P8" s="50"/>
    </row>
    <row r="9" spans="1:16" ht="24.95" customHeight="1">
      <c r="A9" s="94"/>
      <c r="B9" s="60"/>
      <c r="C9" s="764" t="s">
        <v>428</v>
      </c>
      <c r="D9" s="764"/>
      <c r="E9" s="207">
        <v>7746251</v>
      </c>
      <c r="F9" s="194">
        <v>13248049</v>
      </c>
      <c r="G9" s="195">
        <v>14943214</v>
      </c>
      <c r="H9" s="50"/>
      <c r="I9" s="50"/>
      <c r="J9" s="85"/>
      <c r="K9" s="62"/>
      <c r="L9" s="87"/>
      <c r="M9" s="49"/>
      <c r="N9" s="50"/>
      <c r="O9" s="50"/>
      <c r="P9" s="50"/>
    </row>
    <row r="10" spans="1:16" ht="24.95" customHeight="1">
      <c r="A10" s="94"/>
      <c r="B10" s="60"/>
      <c r="C10" s="766" t="s">
        <v>430</v>
      </c>
      <c r="D10" s="766"/>
      <c r="E10" s="213">
        <v>7746251</v>
      </c>
      <c r="F10" s="214">
        <v>13248049</v>
      </c>
      <c r="G10" s="215">
        <v>14943214</v>
      </c>
      <c r="H10" s="50"/>
      <c r="I10" s="50"/>
      <c r="J10" s="85"/>
      <c r="K10" s="62"/>
      <c r="L10" s="87"/>
      <c r="M10" s="49"/>
      <c r="N10" s="50"/>
      <c r="O10" s="50"/>
      <c r="P10" s="50"/>
    </row>
    <row r="11" spans="1:16" ht="24.95" customHeight="1">
      <c r="A11" s="94"/>
      <c r="B11" s="60"/>
      <c r="C11" s="765" t="s">
        <v>431</v>
      </c>
      <c r="D11" s="765"/>
      <c r="E11" s="207">
        <v>4393912</v>
      </c>
      <c r="F11" s="194">
        <v>7411219</v>
      </c>
      <c r="G11" s="212">
        <v>10077980</v>
      </c>
      <c r="H11" s="50"/>
      <c r="I11" s="50"/>
      <c r="J11" s="85"/>
      <c r="K11" s="62"/>
      <c r="L11" s="87"/>
      <c r="M11" s="49"/>
      <c r="N11" s="50"/>
      <c r="O11" s="50"/>
      <c r="P11" s="50"/>
    </row>
    <row r="12" spans="1:16" ht="24.95" customHeight="1">
      <c r="A12" s="94"/>
      <c r="B12" s="60"/>
      <c r="C12" s="764" t="s">
        <v>432</v>
      </c>
      <c r="D12" s="764"/>
      <c r="E12" s="207">
        <v>531993</v>
      </c>
      <c r="F12" s="194">
        <v>591045</v>
      </c>
      <c r="G12" s="212">
        <v>681796</v>
      </c>
      <c r="H12" s="50"/>
      <c r="I12" s="50"/>
      <c r="J12" s="85"/>
      <c r="K12" s="62"/>
      <c r="L12" s="87"/>
      <c r="M12" s="49"/>
      <c r="N12" s="50"/>
      <c r="O12" s="50"/>
      <c r="P12" s="50"/>
    </row>
    <row r="13" spans="1:16" ht="24.95" customHeight="1">
      <c r="A13" s="94"/>
      <c r="B13" s="60"/>
      <c r="C13" s="764" t="s">
        <v>433</v>
      </c>
      <c r="D13" s="764"/>
      <c r="E13" s="207">
        <v>1312455</v>
      </c>
      <c r="F13" s="194">
        <v>3540524</v>
      </c>
      <c r="G13" s="212">
        <v>4167708</v>
      </c>
      <c r="H13" s="50"/>
      <c r="I13" s="50"/>
      <c r="J13" s="85"/>
      <c r="K13" s="62"/>
      <c r="L13" s="87"/>
      <c r="M13" s="49"/>
      <c r="N13" s="50"/>
      <c r="O13" s="50"/>
      <c r="P13" s="50"/>
    </row>
    <row r="14" spans="1:16" ht="24.95" customHeight="1">
      <c r="A14" s="94"/>
      <c r="B14" s="60"/>
      <c r="C14" s="764" t="s">
        <v>434</v>
      </c>
      <c r="D14" s="764"/>
      <c r="E14" s="207">
        <v>1132117</v>
      </c>
      <c r="F14" s="194">
        <v>1401829</v>
      </c>
      <c r="G14" s="212">
        <v>-533742</v>
      </c>
      <c r="H14" s="50"/>
      <c r="I14" s="50"/>
      <c r="J14" s="85"/>
      <c r="K14" s="62"/>
      <c r="L14" s="87"/>
      <c r="M14" s="49"/>
      <c r="N14" s="50"/>
      <c r="O14" s="50"/>
      <c r="P14" s="50"/>
    </row>
    <row r="15" spans="1:16" ht="24.95" customHeight="1">
      <c r="A15" s="94"/>
      <c r="B15" s="60"/>
      <c r="C15" s="764" t="s">
        <v>435</v>
      </c>
      <c r="D15" s="764"/>
      <c r="E15" s="207">
        <v>10548.05903</v>
      </c>
      <c r="F15" s="194">
        <v>11423.80841</v>
      </c>
      <c r="G15" s="212">
        <v>15684.22185</v>
      </c>
      <c r="H15" s="50"/>
      <c r="I15" s="50"/>
      <c r="J15" s="85"/>
      <c r="K15" s="62"/>
      <c r="L15" s="87"/>
      <c r="M15" s="49"/>
      <c r="N15" s="50"/>
      <c r="O15" s="50"/>
      <c r="P15" s="50"/>
    </row>
    <row r="16" spans="1:16" ht="24.95" customHeight="1">
      <c r="A16" s="94"/>
      <c r="B16" s="60"/>
      <c r="C16" s="766" t="s">
        <v>436</v>
      </c>
      <c r="D16" s="766"/>
      <c r="E16" s="213">
        <v>7381025.0590300001</v>
      </c>
      <c r="F16" s="213">
        <v>12956040.80841</v>
      </c>
      <c r="G16" s="215">
        <v>14409426.22185</v>
      </c>
      <c r="H16" s="50"/>
      <c r="I16" s="50"/>
      <c r="J16" s="85"/>
      <c r="K16" s="62"/>
      <c r="L16" s="87"/>
      <c r="M16" s="49"/>
      <c r="N16" s="50"/>
      <c r="O16" s="50"/>
      <c r="P16" s="50"/>
    </row>
    <row r="17" spans="1:45" ht="35.1" customHeight="1">
      <c r="A17" s="94"/>
      <c r="B17" s="60"/>
      <c r="C17" s="764" t="s">
        <v>437</v>
      </c>
      <c r="D17" s="764"/>
      <c r="E17" s="207">
        <f>E10-E16</f>
        <v>365225.94096999988</v>
      </c>
      <c r="F17" s="207">
        <f>F10-F16</f>
        <v>292008.19158999994</v>
      </c>
      <c r="G17" s="212">
        <f>G10-G16</f>
        <v>533787.77814999968</v>
      </c>
      <c r="H17" s="50"/>
      <c r="I17" s="50"/>
      <c r="J17" s="85"/>
      <c r="K17" s="62"/>
      <c r="L17" s="87"/>
      <c r="M17" s="49"/>
      <c r="N17" s="50"/>
      <c r="O17" s="50"/>
      <c r="P17" s="50"/>
    </row>
    <row r="18" spans="1:45" ht="24.95" customHeight="1">
      <c r="A18" s="94"/>
      <c r="B18" s="60"/>
      <c r="C18" s="766" t="s">
        <v>438</v>
      </c>
      <c r="D18" s="766"/>
      <c r="E18" s="213">
        <f>E17</f>
        <v>365225.94096999988</v>
      </c>
      <c r="F18" s="213">
        <f>F17</f>
        <v>292008.19158999994</v>
      </c>
      <c r="G18" s="215">
        <f>G17</f>
        <v>533787.77814999968</v>
      </c>
      <c r="H18" s="50"/>
      <c r="I18" s="50"/>
      <c r="J18" s="85"/>
      <c r="K18" s="62"/>
      <c r="L18" s="87"/>
      <c r="M18" s="49"/>
      <c r="N18" s="50"/>
      <c r="O18" s="50"/>
      <c r="P18" s="50"/>
    </row>
    <row r="19" spans="1:45" ht="24.95" customHeight="1">
      <c r="A19" s="94"/>
      <c r="B19" s="60"/>
      <c r="C19" s="769" t="s">
        <v>440</v>
      </c>
      <c r="D19" s="769"/>
      <c r="E19" s="769"/>
      <c r="F19" s="769"/>
      <c r="G19" s="769"/>
      <c r="H19" s="50"/>
      <c r="I19" s="50"/>
      <c r="J19" s="85"/>
      <c r="K19" s="62"/>
      <c r="L19" s="87"/>
      <c r="M19" s="49"/>
      <c r="N19" s="50"/>
      <c r="O19" s="50"/>
      <c r="P19" s="50"/>
    </row>
    <row r="20" spans="1:45" ht="24.95" customHeight="1">
      <c r="A20" s="94"/>
      <c r="B20" s="60"/>
      <c r="C20" s="770" t="s">
        <v>439</v>
      </c>
      <c r="D20" s="770"/>
      <c r="E20" s="770"/>
      <c r="F20" s="770"/>
      <c r="G20" s="770"/>
      <c r="H20" s="217"/>
      <c r="I20" s="217"/>
      <c r="J20" s="85"/>
      <c r="K20" s="62"/>
      <c r="L20" s="87"/>
      <c r="M20" s="49"/>
      <c r="N20" s="50"/>
      <c r="O20" s="50"/>
      <c r="P20" s="50"/>
    </row>
    <row r="21" spans="1:45" ht="24.95" customHeight="1">
      <c r="A21" s="94"/>
      <c r="B21" s="60"/>
      <c r="C21" s="770"/>
      <c r="D21" s="770"/>
      <c r="E21" s="770"/>
      <c r="F21" s="770"/>
      <c r="G21" s="770"/>
      <c r="H21" s="217"/>
      <c r="I21" s="217"/>
      <c r="J21" s="85"/>
      <c r="K21" s="62"/>
      <c r="L21" s="87"/>
      <c r="M21" s="49"/>
      <c r="N21" s="50"/>
      <c r="O21" s="50"/>
      <c r="P21" s="50"/>
    </row>
    <row r="22" spans="1:45" ht="24.95" customHeight="1">
      <c r="A22" s="94"/>
      <c r="B22" s="60"/>
      <c r="C22" s="50"/>
      <c r="D22" s="50"/>
      <c r="E22" s="50"/>
      <c r="F22" s="50"/>
      <c r="G22" s="50"/>
      <c r="H22" s="50"/>
      <c r="I22" s="50"/>
      <c r="J22" s="85"/>
      <c r="K22" s="62"/>
      <c r="L22" s="87"/>
      <c r="M22" s="49"/>
      <c r="N22" s="50"/>
      <c r="O22" s="50"/>
      <c r="P22" s="50"/>
    </row>
    <row r="23" spans="1:45" ht="24.95" customHeight="1">
      <c r="B23" s="60"/>
      <c r="C23" s="690" t="str">
        <f>Índice!D43</f>
        <v>GRI 201-4</v>
      </c>
      <c r="D23" s="761" t="str">
        <f>Índice!E43</f>
        <v>Financial assistance received from government</v>
      </c>
      <c r="E23" s="762"/>
      <c r="F23" s="762"/>
      <c r="G23" s="762"/>
      <c r="H23" s="762"/>
      <c r="I23" s="763"/>
    </row>
    <row r="24" spans="1:45" s="62" customFormat="1" ht="24.95" customHeight="1">
      <c r="A24" s="96"/>
      <c r="B24" s="60"/>
      <c r="C24" s="715" t="s">
        <v>441</v>
      </c>
      <c r="D24" s="715"/>
      <c r="E24" s="715"/>
      <c r="F24" s="715"/>
      <c r="G24" s="715"/>
      <c r="H24" s="715"/>
      <c r="I24" s="715"/>
      <c r="J24" s="84"/>
      <c r="K24" s="84"/>
      <c r="L24" s="84"/>
      <c r="M24" s="759"/>
      <c r="N24" s="760"/>
      <c r="O24" s="760"/>
      <c r="P24" s="760"/>
      <c r="Q24" s="69"/>
      <c r="R24" s="69"/>
      <c r="S24" s="69"/>
      <c r="T24" s="69"/>
      <c r="U24" s="70"/>
      <c r="V24" s="71"/>
      <c r="W24" s="71"/>
      <c r="X24" s="71"/>
      <c r="Y24" s="71"/>
      <c r="Z24" s="72"/>
      <c r="AA24" s="71"/>
      <c r="AB24" s="71"/>
      <c r="AC24" s="71"/>
      <c r="AD24" s="71"/>
      <c r="AE24" s="71"/>
      <c r="AF24" s="71"/>
      <c r="AG24" s="71"/>
      <c r="AH24" s="71"/>
      <c r="AI24" s="71"/>
      <c r="AJ24" s="71"/>
      <c r="AK24" s="71"/>
      <c r="AL24" s="71"/>
      <c r="AM24" s="71"/>
      <c r="AN24" s="71"/>
      <c r="AO24" s="66"/>
      <c r="AP24" s="65"/>
      <c r="AQ24" s="65"/>
      <c r="AR24" s="65"/>
      <c r="AS24" s="65"/>
    </row>
    <row r="25" spans="1:45" ht="24.95" customHeight="1">
      <c r="B25" s="60"/>
      <c r="C25" s="717"/>
      <c r="D25" s="717"/>
      <c r="E25" s="717"/>
      <c r="F25" s="717"/>
      <c r="G25" s="717"/>
      <c r="H25" s="717"/>
      <c r="I25" s="717"/>
      <c r="J25" s="85"/>
      <c r="K25" s="85"/>
      <c r="L25" s="85"/>
      <c r="M25" s="722"/>
      <c r="N25" s="723"/>
      <c r="O25" s="723"/>
      <c r="P25" s="723"/>
    </row>
    <row r="26" spans="1:45" ht="35.1" customHeight="1" thickBot="1">
      <c r="B26" s="76"/>
      <c r="C26" s="767" t="s">
        <v>442</v>
      </c>
      <c r="D26" s="767"/>
      <c r="E26" s="767"/>
      <c r="F26" s="210">
        <v>2023</v>
      </c>
      <c r="G26" s="211">
        <v>2024</v>
      </c>
    </row>
    <row r="27" spans="1:45" ht="24.95" customHeight="1">
      <c r="B27" s="76"/>
      <c r="C27" s="768" t="s">
        <v>443</v>
      </c>
      <c r="D27" s="768"/>
      <c r="E27" s="768"/>
      <c r="F27" s="198">
        <v>78924</v>
      </c>
      <c r="G27" s="199">
        <v>275725</v>
      </c>
    </row>
    <row r="28" spans="1:45" ht="35.1" customHeight="1">
      <c r="B28" s="76"/>
      <c r="C28" s="764" t="s">
        <v>444</v>
      </c>
      <c r="D28" s="764"/>
      <c r="E28" s="764"/>
      <c r="F28" s="198">
        <v>78441</v>
      </c>
      <c r="G28" s="199">
        <v>135700</v>
      </c>
    </row>
    <row r="29" spans="1:45" ht="24.95" customHeight="1">
      <c r="B29" s="76"/>
      <c r="C29" s="766" t="s">
        <v>2</v>
      </c>
      <c r="D29" s="766"/>
      <c r="E29" s="766"/>
      <c r="F29" s="222">
        <v>157365</v>
      </c>
      <c r="G29" s="223">
        <v>411425</v>
      </c>
    </row>
    <row r="30" spans="1:45" ht="24.95" customHeight="1">
      <c r="B30" s="76"/>
      <c r="C30" s="224" t="s">
        <v>445</v>
      </c>
    </row>
    <row r="31" spans="1:45" ht="24.95" customHeight="1">
      <c r="B31" s="76"/>
    </row>
    <row r="32" spans="1:45" s="62" customFormat="1" ht="24.95" customHeight="1">
      <c r="A32" s="96"/>
      <c r="B32" s="76"/>
      <c r="C32" s="690" t="str">
        <f>Índice!D44</f>
        <v>GRI 207-4</v>
      </c>
      <c r="D32" s="761" t="str">
        <f>Índice!E44</f>
        <v>Country-by-country reporting</v>
      </c>
      <c r="E32" s="762"/>
      <c r="F32" s="762"/>
      <c r="G32" s="762"/>
      <c r="H32" s="762"/>
      <c r="I32" s="763"/>
      <c r="J32" s="84"/>
      <c r="K32" s="84"/>
      <c r="L32" s="84"/>
      <c r="M32" s="759"/>
      <c r="N32" s="760"/>
      <c r="O32" s="760"/>
      <c r="P32" s="760"/>
      <c r="Q32" s="69"/>
      <c r="R32" s="69"/>
      <c r="S32" s="69"/>
      <c r="T32" s="69"/>
      <c r="U32" s="70"/>
      <c r="V32" s="71"/>
      <c r="W32" s="71"/>
      <c r="X32" s="71"/>
      <c r="Y32" s="71"/>
      <c r="Z32" s="72"/>
      <c r="AA32" s="71"/>
      <c r="AB32" s="71"/>
      <c r="AC32" s="71"/>
      <c r="AD32" s="71"/>
      <c r="AE32" s="71"/>
      <c r="AF32" s="71"/>
      <c r="AG32" s="71"/>
      <c r="AH32" s="71"/>
      <c r="AI32" s="71"/>
      <c r="AJ32" s="71"/>
      <c r="AK32" s="71"/>
      <c r="AL32" s="71"/>
      <c r="AM32" s="71"/>
      <c r="AN32" s="71"/>
      <c r="AO32" s="66"/>
      <c r="AP32" s="65"/>
      <c r="AQ32" s="65"/>
      <c r="AR32" s="65"/>
      <c r="AS32" s="65"/>
    </row>
    <row r="33" spans="2:16" ht="24.95" customHeight="1">
      <c r="B33" s="76"/>
      <c r="C33" s="714" t="s">
        <v>446</v>
      </c>
      <c r="D33" s="715"/>
      <c r="E33" s="715"/>
      <c r="F33" s="715"/>
      <c r="G33" s="715"/>
      <c r="H33" s="715"/>
      <c r="I33" s="715"/>
      <c r="J33" s="85"/>
      <c r="K33" s="85"/>
      <c r="L33" s="73"/>
      <c r="M33" s="722"/>
      <c r="N33" s="723"/>
      <c r="O33" s="723"/>
      <c r="P33" s="723"/>
    </row>
    <row r="34" spans="2:16" ht="24.95" customHeight="1">
      <c r="B34" s="76"/>
      <c r="C34" s="716"/>
      <c r="D34" s="717"/>
      <c r="E34" s="717"/>
      <c r="F34" s="717"/>
      <c r="G34" s="717"/>
      <c r="H34" s="717"/>
      <c r="I34" s="717"/>
      <c r="J34" s="87"/>
      <c r="K34" s="87"/>
      <c r="L34" s="77"/>
      <c r="M34" s="716"/>
      <c r="N34" s="717"/>
      <c r="O34" s="717"/>
      <c r="P34" s="717"/>
    </row>
    <row r="35" spans="2:16" ht="24.95" customHeight="1">
      <c r="B35" s="76"/>
      <c r="C35" s="716"/>
      <c r="D35" s="717"/>
      <c r="E35" s="717"/>
      <c r="F35" s="717"/>
      <c r="G35" s="717"/>
      <c r="H35" s="717"/>
      <c r="I35" s="717"/>
      <c r="J35" s="87"/>
      <c r="K35" s="87"/>
      <c r="L35" s="77"/>
      <c r="M35" s="716"/>
      <c r="N35" s="717"/>
      <c r="O35" s="717"/>
      <c r="P35" s="717"/>
    </row>
    <row r="36" spans="2:16" ht="24.95" customHeight="1">
      <c r="B36" s="76"/>
      <c r="C36" s="716"/>
      <c r="D36" s="717"/>
      <c r="E36" s="717"/>
      <c r="F36" s="717"/>
      <c r="G36" s="717"/>
      <c r="H36" s="717"/>
      <c r="I36" s="717"/>
      <c r="J36" s="87"/>
      <c r="K36" s="87"/>
      <c r="L36" s="77"/>
      <c r="M36" s="716"/>
      <c r="N36" s="717"/>
      <c r="O36" s="717"/>
      <c r="P36" s="717"/>
    </row>
    <row r="37" spans="2:16" ht="24.95" customHeight="1">
      <c r="B37" s="76"/>
      <c r="C37" s="50"/>
      <c r="D37" s="50"/>
      <c r="E37" s="50"/>
      <c r="F37" s="50"/>
      <c r="G37" s="50"/>
      <c r="H37" s="50"/>
      <c r="I37" s="50"/>
      <c r="J37" s="87"/>
      <c r="K37" s="87"/>
      <c r="L37" s="77"/>
      <c r="M37" s="716"/>
      <c r="N37" s="717"/>
      <c r="O37" s="717"/>
      <c r="P37" s="717"/>
    </row>
    <row r="38" spans="2:16" ht="24.95" customHeight="1" thickBot="1">
      <c r="B38" s="60"/>
      <c r="C38" s="767" t="s">
        <v>452</v>
      </c>
      <c r="D38" s="767"/>
      <c r="E38" s="767"/>
      <c r="F38" s="210">
        <v>2023</v>
      </c>
      <c r="G38" s="211">
        <v>2024</v>
      </c>
      <c r="H38" s="87"/>
      <c r="I38" s="87"/>
      <c r="J38" s="87"/>
      <c r="K38" s="87"/>
      <c r="L38" s="77"/>
      <c r="M38" s="716"/>
      <c r="N38" s="717"/>
      <c r="O38" s="717"/>
      <c r="P38" s="717"/>
    </row>
    <row r="39" spans="2:16" ht="24.95" customHeight="1">
      <c r="B39" s="60"/>
      <c r="C39" s="768" t="s">
        <v>447</v>
      </c>
      <c r="D39" s="768"/>
      <c r="E39" s="768"/>
      <c r="F39" s="194">
        <v>10090895</v>
      </c>
      <c r="G39" s="195">
        <v>11387505</v>
      </c>
      <c r="H39" s="87"/>
      <c r="I39" s="87"/>
      <c r="J39" s="87"/>
      <c r="K39" s="87"/>
      <c r="L39" s="77"/>
      <c r="M39" s="716"/>
      <c r="N39" s="717"/>
      <c r="O39" s="717"/>
      <c r="P39" s="717"/>
    </row>
    <row r="40" spans="2:16" ht="24.95" customHeight="1">
      <c r="B40" s="60"/>
      <c r="C40" s="764" t="s">
        <v>448</v>
      </c>
      <c r="D40" s="764"/>
      <c r="E40" s="764"/>
      <c r="F40" s="194">
        <v>281557</v>
      </c>
      <c r="G40" s="195">
        <v>-1349778</v>
      </c>
      <c r="H40" s="87"/>
      <c r="I40" s="87"/>
      <c r="J40" s="87"/>
      <c r="K40" s="87"/>
      <c r="L40" s="77"/>
      <c r="M40" s="716"/>
      <c r="N40" s="717"/>
      <c r="O40" s="717"/>
      <c r="P40" s="717"/>
    </row>
    <row r="41" spans="2:16" ht="24.95" customHeight="1">
      <c r="B41" s="60"/>
      <c r="C41" s="764" t="s">
        <v>449</v>
      </c>
      <c r="D41" s="764"/>
      <c r="E41" s="764"/>
      <c r="F41" s="194">
        <v>28448910</v>
      </c>
      <c r="G41" s="195">
        <v>32032322</v>
      </c>
      <c r="H41" s="87"/>
      <c r="I41" s="87"/>
      <c r="J41" s="87"/>
      <c r="K41" s="87"/>
      <c r="L41" s="77"/>
      <c r="M41" s="722"/>
      <c r="N41" s="723"/>
      <c r="O41" s="723"/>
      <c r="P41" s="723"/>
    </row>
    <row r="42" spans="2:16" ht="24.95" customHeight="1">
      <c r="B42" s="60"/>
      <c r="C42" s="764" t="s">
        <v>450</v>
      </c>
      <c r="D42" s="764"/>
      <c r="E42" s="764"/>
      <c r="F42" s="194">
        <v>217083</v>
      </c>
      <c r="G42" s="195">
        <v>287982</v>
      </c>
    </row>
    <row r="43" spans="2:16" ht="35.1" customHeight="1">
      <c r="B43" s="60"/>
      <c r="C43" s="764" t="s">
        <v>451</v>
      </c>
      <c r="D43" s="764"/>
      <c r="E43" s="764"/>
      <c r="F43" s="194">
        <v>120566</v>
      </c>
      <c r="G43" s="195">
        <v>237858</v>
      </c>
    </row>
    <row r="44" spans="2:16" ht="24.95" customHeight="1">
      <c r="B44" s="60"/>
      <c r="C44" s="691" t="s">
        <v>453</v>
      </c>
    </row>
    <row r="45" spans="2:16" ht="24.95" customHeight="1">
      <c r="B45" s="60"/>
      <c r="C45" s="692" t="s">
        <v>454</v>
      </c>
    </row>
    <row r="46" spans="2:16" ht="24.95" customHeight="1">
      <c r="B46" s="60"/>
      <c r="C46" s="692" t="s">
        <v>455</v>
      </c>
      <c r="D46" s="219"/>
      <c r="E46" s="219"/>
      <c r="F46" s="219"/>
      <c r="G46" s="219"/>
    </row>
    <row r="47" spans="2:16" ht="24.95" customHeight="1">
      <c r="B47" s="60"/>
      <c r="C47" s="692" t="s">
        <v>456</v>
      </c>
      <c r="D47" s="219"/>
      <c r="E47" s="219"/>
    </row>
    <row r="48" spans="2:16" ht="24.95" customHeight="1">
      <c r="B48" s="60"/>
    </row>
    <row r="49" spans="1:45" s="62" customFormat="1" ht="24.95" customHeight="1">
      <c r="A49" s="96"/>
      <c r="B49" s="60"/>
      <c r="C49" s="690" t="str">
        <f>Índice!D45</f>
        <v>SASB EM-EP-420a.3</v>
      </c>
      <c r="D49" s="761" t="str">
        <f>Índice!E45</f>
        <v>Total investments in renewable energy</v>
      </c>
      <c r="E49" s="762"/>
      <c r="F49" s="762"/>
      <c r="G49" s="762"/>
      <c r="H49" s="762"/>
      <c r="I49" s="763"/>
      <c r="J49" s="84"/>
      <c r="K49" s="84"/>
      <c r="L49" s="67"/>
      <c r="M49" s="759"/>
      <c r="N49" s="760"/>
      <c r="O49" s="760"/>
      <c r="P49" s="760"/>
      <c r="Q49" s="69"/>
      <c r="R49" s="69"/>
      <c r="S49" s="69"/>
      <c r="T49" s="69"/>
      <c r="U49" s="70"/>
      <c r="V49" s="71"/>
      <c r="W49" s="71"/>
      <c r="X49" s="71"/>
      <c r="Y49" s="71"/>
      <c r="Z49" s="72"/>
      <c r="AA49" s="71"/>
      <c r="AB49" s="71"/>
      <c r="AC49" s="71"/>
      <c r="AD49" s="71"/>
      <c r="AE49" s="71"/>
      <c r="AF49" s="71"/>
      <c r="AG49" s="71"/>
      <c r="AH49" s="71"/>
      <c r="AI49" s="71"/>
      <c r="AJ49" s="71"/>
      <c r="AK49" s="71"/>
      <c r="AL49" s="71"/>
      <c r="AM49" s="71"/>
      <c r="AN49" s="71"/>
      <c r="AO49" s="66"/>
      <c r="AP49" s="65"/>
      <c r="AQ49" s="65"/>
      <c r="AR49" s="65"/>
      <c r="AS49" s="65"/>
    </row>
    <row r="50" spans="1:45" ht="24.95" customHeight="1">
      <c r="B50" s="60"/>
      <c r="C50" s="714" t="s">
        <v>457</v>
      </c>
      <c r="D50" s="715"/>
      <c r="E50" s="715"/>
      <c r="F50" s="715"/>
      <c r="G50" s="715"/>
      <c r="H50" s="715"/>
      <c r="I50" s="715"/>
      <c r="J50" s="85"/>
      <c r="K50" s="85"/>
      <c r="L50" s="85"/>
      <c r="M50" s="722"/>
      <c r="N50" s="723"/>
      <c r="O50" s="723"/>
      <c r="P50" s="723"/>
    </row>
    <row r="51" spans="1:45" ht="24.95" customHeight="1">
      <c r="B51" s="60"/>
      <c r="C51" s="716"/>
      <c r="D51" s="717"/>
      <c r="E51" s="717"/>
      <c r="F51" s="717"/>
      <c r="G51" s="717"/>
      <c r="H51" s="717"/>
      <c r="I51" s="717"/>
      <c r="J51" s="87"/>
      <c r="K51" s="87"/>
      <c r="L51" s="87"/>
      <c r="M51" s="716"/>
      <c r="N51" s="717"/>
      <c r="O51" s="717"/>
      <c r="P51" s="717"/>
    </row>
    <row r="52" spans="1:45" ht="24.95" customHeight="1">
      <c r="B52" s="60"/>
      <c r="C52" s="125"/>
      <c r="D52" s="126"/>
      <c r="E52" s="126"/>
      <c r="F52" s="126"/>
      <c r="G52" s="126"/>
      <c r="H52" s="126"/>
      <c r="I52" s="126"/>
      <c r="J52" s="87"/>
      <c r="K52" s="87"/>
      <c r="L52" s="87"/>
      <c r="M52" s="716"/>
      <c r="N52" s="717"/>
      <c r="O52" s="717"/>
      <c r="P52" s="717"/>
    </row>
    <row r="53" spans="1:45" ht="24.95" customHeight="1">
      <c r="B53" s="60"/>
      <c r="C53" s="125"/>
      <c r="D53" s="126"/>
      <c r="E53" s="126"/>
      <c r="F53" s="126"/>
      <c r="G53" s="126"/>
      <c r="H53" s="126"/>
      <c r="I53" s="126"/>
      <c r="J53" s="87"/>
      <c r="K53" s="87"/>
      <c r="L53" s="87"/>
      <c r="M53" s="716"/>
      <c r="N53" s="717"/>
      <c r="O53" s="717"/>
      <c r="P53" s="717"/>
    </row>
    <row r="54" spans="1:45" ht="24.95" customHeight="1">
      <c r="B54" s="60"/>
      <c r="C54" s="86"/>
      <c r="D54" s="87"/>
      <c r="E54" s="87"/>
      <c r="F54" s="87"/>
      <c r="G54" s="87"/>
      <c r="H54" s="87"/>
      <c r="I54" s="87"/>
      <c r="J54" s="87"/>
      <c r="K54" s="87"/>
      <c r="L54" s="87"/>
      <c r="M54" s="716"/>
      <c r="N54" s="717"/>
      <c r="O54" s="717"/>
      <c r="P54" s="717"/>
    </row>
    <row r="55" spans="1:45" ht="24.95" customHeight="1">
      <c r="B55" s="60"/>
      <c r="C55" s="86"/>
      <c r="D55" s="87"/>
      <c r="E55" s="87"/>
      <c r="F55" s="87"/>
      <c r="G55" s="87"/>
      <c r="H55" s="87"/>
      <c r="I55" s="87"/>
      <c r="J55" s="87"/>
      <c r="K55" s="87"/>
      <c r="L55" s="87"/>
      <c r="M55" s="716"/>
      <c r="N55" s="717"/>
      <c r="O55" s="717"/>
      <c r="P55" s="717"/>
    </row>
    <row r="56" spans="1:45" ht="24.95" customHeight="1">
      <c r="B56" s="60"/>
      <c r="C56" s="86"/>
      <c r="D56" s="87"/>
      <c r="E56" s="87"/>
      <c r="F56" s="87"/>
      <c r="G56" s="87"/>
      <c r="H56" s="87"/>
      <c r="I56" s="87"/>
      <c r="J56" s="87"/>
      <c r="K56" s="87"/>
      <c r="L56" s="87"/>
      <c r="M56" s="716"/>
      <c r="N56" s="717"/>
      <c r="O56" s="717"/>
      <c r="P56" s="717"/>
    </row>
    <row r="57" spans="1:45" ht="24.95" customHeight="1">
      <c r="B57" s="60"/>
      <c r="C57" s="86"/>
      <c r="D57" s="87"/>
      <c r="E57" s="87"/>
      <c r="F57" s="87"/>
      <c r="G57" s="87"/>
      <c r="H57" s="87"/>
      <c r="I57" s="87"/>
      <c r="J57" s="87"/>
      <c r="K57" s="87"/>
      <c r="L57" s="87"/>
      <c r="M57" s="716"/>
      <c r="N57" s="717"/>
      <c r="O57" s="717"/>
      <c r="P57" s="717"/>
    </row>
    <row r="58" spans="1:45" ht="24.95" customHeight="1">
      <c r="B58" s="60"/>
      <c r="C58" s="86"/>
      <c r="D58" s="87"/>
      <c r="E58" s="87"/>
      <c r="F58" s="87"/>
      <c r="G58" s="87"/>
      <c r="H58" s="87"/>
      <c r="I58" s="87"/>
      <c r="J58" s="87"/>
      <c r="K58" s="87"/>
      <c r="L58" s="87"/>
      <c r="M58" s="716"/>
      <c r="N58" s="717"/>
      <c r="O58" s="717"/>
      <c r="P58" s="717"/>
    </row>
    <row r="59" spans="1:45" ht="24.95" customHeight="1">
      <c r="B59" s="60"/>
      <c r="C59" s="86"/>
      <c r="D59" s="87"/>
      <c r="E59" s="87"/>
      <c r="F59" s="87"/>
      <c r="G59" s="87"/>
      <c r="H59" s="87"/>
      <c r="I59" s="87"/>
      <c r="J59" s="87"/>
      <c r="K59" s="87"/>
      <c r="L59" s="87"/>
      <c r="M59" s="716"/>
      <c r="N59" s="717"/>
      <c r="O59" s="717"/>
      <c r="P59" s="717"/>
    </row>
    <row r="60" spans="1:45" ht="24.95" customHeight="1">
      <c r="B60" s="60"/>
      <c r="C60" s="86"/>
      <c r="D60" s="87"/>
      <c r="E60" s="87"/>
      <c r="F60" s="87"/>
      <c r="G60" s="87"/>
      <c r="H60" s="87"/>
      <c r="I60" s="87"/>
      <c r="J60" s="87"/>
      <c r="K60" s="87"/>
      <c r="L60" s="87"/>
      <c r="M60" s="716"/>
      <c r="N60" s="717"/>
      <c r="O60" s="717"/>
      <c r="P60" s="717"/>
    </row>
    <row r="61" spans="1:45" ht="24.95" customHeight="1">
      <c r="B61" s="60"/>
      <c r="C61" s="86"/>
      <c r="D61" s="87"/>
      <c r="E61" s="87"/>
      <c r="F61" s="87"/>
      <c r="G61" s="87"/>
      <c r="H61" s="87"/>
      <c r="I61" s="87"/>
      <c r="J61" s="87"/>
      <c r="K61" s="87"/>
      <c r="L61" s="87"/>
      <c r="M61" s="716"/>
      <c r="N61" s="717"/>
      <c r="O61" s="717"/>
      <c r="P61" s="717"/>
    </row>
    <row r="62" spans="1:45" ht="24.95" customHeight="1">
      <c r="B62" s="60"/>
      <c r="C62" s="86"/>
      <c r="D62" s="87"/>
      <c r="E62" s="87"/>
      <c r="F62" s="87"/>
      <c r="G62" s="87"/>
      <c r="H62" s="87"/>
      <c r="I62" s="87"/>
      <c r="J62" s="87"/>
      <c r="K62" s="87"/>
      <c r="L62" s="87"/>
      <c r="M62" s="716"/>
      <c r="N62" s="717"/>
      <c r="O62" s="717"/>
      <c r="P62" s="717"/>
    </row>
    <row r="63" spans="1:45" ht="24.95" customHeight="1">
      <c r="B63" s="60"/>
      <c r="C63" s="86"/>
      <c r="D63" s="87"/>
      <c r="E63" s="87"/>
      <c r="F63" s="87"/>
      <c r="G63" s="87"/>
      <c r="H63" s="87"/>
      <c r="I63" s="87"/>
      <c r="J63" s="87"/>
      <c r="K63" s="87"/>
      <c r="L63" s="87"/>
      <c r="M63" s="716"/>
      <c r="N63" s="717"/>
      <c r="O63" s="717"/>
      <c r="P63" s="717"/>
    </row>
    <row r="64" spans="1:45" ht="24.95" customHeight="1">
      <c r="B64" s="60"/>
      <c r="C64" s="86"/>
      <c r="D64" s="87"/>
      <c r="E64" s="87"/>
      <c r="F64" s="87"/>
      <c r="G64" s="87"/>
      <c r="H64" s="87"/>
      <c r="I64" s="87"/>
      <c r="J64" s="87"/>
      <c r="K64" s="87"/>
      <c r="L64" s="87"/>
      <c r="M64" s="716"/>
      <c r="N64" s="717"/>
      <c r="O64" s="717"/>
      <c r="P64" s="717"/>
    </row>
    <row r="65" spans="2:16" ht="24.95" customHeight="1">
      <c r="B65" s="60"/>
      <c r="C65" s="86"/>
      <c r="D65" s="87"/>
      <c r="E65" s="87"/>
      <c r="F65" s="87"/>
      <c r="G65" s="87"/>
      <c r="H65" s="87"/>
      <c r="I65" s="87"/>
      <c r="J65" s="87"/>
      <c r="K65" s="87"/>
      <c r="L65" s="87"/>
      <c r="M65" s="716"/>
      <c r="N65" s="717"/>
      <c r="O65" s="717"/>
      <c r="P65" s="717"/>
    </row>
    <row r="66" spans="2:16" ht="24.95" customHeight="1">
      <c r="B66" s="60"/>
      <c r="C66" s="86"/>
      <c r="D66" s="87"/>
      <c r="E66" s="87"/>
      <c r="F66" s="87"/>
      <c r="G66" s="87"/>
      <c r="H66" s="87"/>
      <c r="I66" s="87"/>
      <c r="J66" s="87"/>
      <c r="K66" s="87"/>
      <c r="L66" s="87"/>
      <c r="M66" s="716"/>
      <c r="N66" s="717"/>
      <c r="O66" s="717"/>
      <c r="P66" s="717"/>
    </row>
    <row r="67" spans="2:16" ht="24.95" customHeight="1">
      <c r="B67" s="82"/>
      <c r="C67" s="86"/>
      <c r="D67" s="87"/>
      <c r="E67" s="87"/>
      <c r="F67" s="87"/>
      <c r="G67" s="87"/>
      <c r="H67" s="87"/>
      <c r="I67" s="87"/>
      <c r="J67" s="87"/>
      <c r="K67" s="87"/>
      <c r="L67" s="87"/>
      <c r="M67" s="716"/>
      <c r="N67" s="717"/>
      <c r="O67" s="717"/>
      <c r="P67" s="717"/>
    </row>
    <row r="68" spans="2:16" ht="24.95" customHeight="1">
      <c r="B68" s="82"/>
      <c r="C68" s="86"/>
      <c r="D68" s="87"/>
      <c r="E68" s="87"/>
      <c r="F68" s="87"/>
      <c r="G68" s="87"/>
      <c r="H68" s="87"/>
      <c r="I68" s="87"/>
      <c r="J68" s="87"/>
      <c r="K68" s="87"/>
      <c r="L68" s="87"/>
      <c r="M68" s="716"/>
      <c r="N68" s="717"/>
      <c r="O68" s="717"/>
      <c r="P68" s="717"/>
    </row>
    <row r="69" spans="2:16" ht="24.95" customHeight="1">
      <c r="B69" s="82"/>
      <c r="C69" s="86"/>
      <c r="D69" s="87"/>
      <c r="E69" s="87"/>
      <c r="F69" s="87"/>
      <c r="G69" s="87"/>
      <c r="H69" s="87"/>
      <c r="I69" s="87"/>
      <c r="J69" s="87"/>
      <c r="K69" s="87"/>
      <c r="L69" s="87"/>
      <c r="M69" s="716"/>
      <c r="N69" s="717"/>
      <c r="O69" s="717"/>
      <c r="P69" s="717"/>
    </row>
    <row r="70" spans="2:16" ht="15" hidden="1" customHeight="1">
      <c r="B70" s="82"/>
    </row>
    <row r="71" spans="2:16" ht="15" hidden="1" customHeight="1">
      <c r="B71" s="82"/>
    </row>
    <row r="72" spans="2:16" ht="15" hidden="1" customHeight="1">
      <c r="B72" s="60"/>
    </row>
    <row r="73" spans="2:16" ht="15" hidden="1" customHeight="1">
      <c r="B73" s="60"/>
    </row>
    <row r="74" spans="2:16" ht="15" hidden="1" customHeight="1">
      <c r="B74" s="60"/>
    </row>
    <row r="75" spans="2:16" ht="15" hidden="1" customHeight="1">
      <c r="B75" s="60"/>
    </row>
    <row r="76" spans="2:16" ht="15" hidden="1" customHeight="1">
      <c r="B76" s="60"/>
    </row>
    <row r="77" spans="2:16" ht="15" hidden="1" customHeight="1">
      <c r="B77" s="82"/>
    </row>
    <row r="78" spans="2:16" ht="15" hidden="1" customHeight="1">
      <c r="B78" s="60"/>
    </row>
    <row r="79" spans="2:16" ht="15" hidden="1" customHeight="1">
      <c r="B79" s="60"/>
    </row>
    <row r="80" spans="2:16" ht="15" hidden="1" customHeight="1">
      <c r="B80" s="60"/>
    </row>
    <row r="81" spans="2:2" ht="15" hidden="1" customHeight="1">
      <c r="B81" s="60"/>
    </row>
    <row r="82" spans="2:2" ht="15" hidden="1" customHeight="1">
      <c r="B82" s="60"/>
    </row>
    <row r="83" spans="2:2" ht="15" hidden="1" customHeight="1">
      <c r="B83" s="60"/>
    </row>
    <row r="84" spans="2:2" ht="15" hidden="1" customHeight="1">
      <c r="B84" s="60"/>
    </row>
    <row r="85" spans="2:2" ht="15" hidden="1" customHeight="1">
      <c r="B85" s="60"/>
    </row>
    <row r="86" spans="2:2" ht="15" hidden="1" customHeight="1">
      <c r="B86" s="60"/>
    </row>
    <row r="87" spans="2:2" ht="15" hidden="1" customHeight="1">
      <c r="B87" s="60"/>
    </row>
    <row r="88" spans="2:2" ht="15" hidden="1" customHeight="1">
      <c r="B88" s="60"/>
    </row>
    <row r="89" spans="2:2" ht="15" hidden="1" customHeight="1">
      <c r="B89" s="60"/>
    </row>
    <row r="90" spans="2:2" ht="15" hidden="1" customHeight="1">
      <c r="B90" s="60"/>
    </row>
    <row r="91" spans="2:2" ht="15" hidden="1" customHeight="1">
      <c r="B91" s="60"/>
    </row>
    <row r="92" spans="2:2" ht="15" hidden="1" customHeight="1">
      <c r="B92" s="60"/>
    </row>
    <row r="93" spans="2:2" ht="15" hidden="1" customHeight="1">
      <c r="B93" s="60"/>
    </row>
    <row r="94" spans="2:2" ht="15" hidden="1" customHeight="1">
      <c r="B94" s="60"/>
    </row>
    <row r="95" spans="2:2" ht="15" hidden="1" customHeight="1">
      <c r="B95" s="60"/>
    </row>
    <row r="96" spans="2:2" ht="15" hidden="1" customHeight="1">
      <c r="B96" s="60"/>
    </row>
    <row r="97" spans="2:2" ht="15" hidden="1" customHeight="1">
      <c r="B97" s="60"/>
    </row>
    <row r="98" spans="2:2" ht="15" hidden="1" customHeight="1">
      <c r="B98" s="60"/>
    </row>
    <row r="99" spans="2:2" ht="15" hidden="1" customHeight="1">
      <c r="B99" s="60"/>
    </row>
    <row r="100" spans="2:2" ht="15" hidden="1" customHeight="1">
      <c r="B100" s="82"/>
    </row>
    <row r="101" spans="2:2" ht="15" hidden="1" customHeight="1">
      <c r="B101" s="82"/>
    </row>
    <row r="102" spans="2:2" ht="15" hidden="1" customHeight="1">
      <c r="B102" s="82"/>
    </row>
    <row r="103" spans="2:2" ht="15" hidden="1" customHeight="1">
      <c r="B103" s="82"/>
    </row>
    <row r="104" spans="2:2" ht="15" hidden="1" customHeight="1">
      <c r="B104" s="60"/>
    </row>
    <row r="105" spans="2:2" ht="15" hidden="1" customHeight="1">
      <c r="B105" s="60"/>
    </row>
    <row r="106" spans="2:2" ht="15" hidden="1" customHeight="1">
      <c r="B106" s="60"/>
    </row>
    <row r="107" spans="2:2" ht="15" hidden="1" customHeight="1">
      <c r="B107" s="60"/>
    </row>
    <row r="108" spans="2:2" ht="15" hidden="1" customHeight="1">
      <c r="B108" s="60"/>
    </row>
    <row r="109" spans="2:2" ht="15" hidden="1" customHeight="1">
      <c r="B109" s="82"/>
    </row>
    <row r="110" spans="2:2" ht="15" hidden="1" customHeight="1">
      <c r="B110" s="82"/>
    </row>
    <row r="111" spans="2:2" ht="15" hidden="1" customHeight="1">
      <c r="B111" s="82"/>
    </row>
    <row r="112" spans="2:2" ht="15" hidden="1" customHeight="1">
      <c r="B112" s="82"/>
    </row>
    <row r="113" spans="2:2" ht="15" hidden="1" customHeight="1">
      <c r="B113" s="82"/>
    </row>
    <row r="114" spans="2:2" ht="15" hidden="1" customHeight="1">
      <c r="B114" s="60"/>
    </row>
    <row r="115" spans="2:2" ht="15" hidden="1" customHeight="1">
      <c r="B115" s="60"/>
    </row>
    <row r="116" spans="2:2" ht="15" hidden="1" customHeight="1">
      <c r="B116" s="83"/>
    </row>
    <row r="117" spans="2:2" ht="15" hidden="1" customHeight="1">
      <c r="B117" s="60"/>
    </row>
    <row r="118" spans="2:2" ht="15" hidden="1" customHeight="1">
      <c r="B118" s="60"/>
    </row>
    <row r="119" spans="2:2" ht="15" hidden="1" customHeight="1">
      <c r="B119" s="60"/>
    </row>
    <row r="120" spans="2:2" ht="15" hidden="1" customHeight="1">
      <c r="B120" s="82"/>
    </row>
    <row r="121" spans="2:2" ht="15" hidden="1" customHeight="1">
      <c r="B121" s="60"/>
    </row>
    <row r="122" spans="2:2" ht="15" hidden="1" customHeight="1">
      <c r="B122" s="60"/>
    </row>
    <row r="123" spans="2:2" ht="15" hidden="1" customHeight="1">
      <c r="B123" s="60"/>
    </row>
    <row r="124" spans="2:2" ht="15" hidden="1" customHeight="1">
      <c r="B124" s="82"/>
    </row>
    <row r="125" spans="2:2" ht="15" hidden="1" customHeight="1">
      <c r="B125" s="82"/>
    </row>
    <row r="126" spans="2:2" ht="15" hidden="1" customHeight="1">
      <c r="B126" s="82"/>
    </row>
    <row r="127" spans="2:2" ht="15" hidden="1" customHeight="1">
      <c r="B127" s="83"/>
    </row>
    <row r="128" spans="2:2" ht="15" hidden="1" customHeight="1">
      <c r="B128" s="82"/>
    </row>
    <row r="129" spans="2:2" ht="15" hidden="1" customHeight="1">
      <c r="B129" s="82"/>
    </row>
    <row r="130" spans="2:2" ht="15" hidden="1" customHeight="1">
      <c r="B130" s="82"/>
    </row>
    <row r="131" spans="2:2" ht="15" hidden="1" customHeight="1">
      <c r="B131" s="82"/>
    </row>
    <row r="132" spans="2:2" ht="15" hidden="1" customHeight="1">
      <c r="B132" s="82"/>
    </row>
    <row r="133" spans="2:2" ht="15" hidden="1" customHeight="1">
      <c r="B133" s="82"/>
    </row>
    <row r="134" spans="2:2" ht="15" hidden="1" customHeight="1">
      <c r="B134" s="82"/>
    </row>
    <row r="135" spans="2:2" ht="15" hidden="1" customHeight="1">
      <c r="B135" s="82"/>
    </row>
    <row r="136" spans="2:2" ht="15" hidden="1" customHeight="1">
      <c r="B136" s="82"/>
    </row>
    <row r="137" spans="2:2" ht="15" hidden="1" customHeight="1">
      <c r="B137" s="60"/>
    </row>
    <row r="138" spans="2:2" ht="15" hidden="1" customHeight="1">
      <c r="B138" s="60"/>
    </row>
    <row r="139" spans="2:2" ht="15" hidden="1" customHeight="1">
      <c r="B139" s="60"/>
    </row>
    <row r="140" spans="2:2" ht="15" hidden="1" customHeight="1">
      <c r="B140" s="60"/>
    </row>
    <row r="141" spans="2:2" ht="15" hidden="1" customHeight="1">
      <c r="B141" s="60"/>
    </row>
    <row r="142" spans="2:2" ht="15" hidden="1" customHeight="1">
      <c r="B142" s="60"/>
    </row>
    <row r="143" spans="2:2" ht="15" hidden="1" customHeight="1">
      <c r="B143" s="60"/>
    </row>
    <row r="144" spans="2:2" ht="15" hidden="1" customHeight="1">
      <c r="B144" s="60"/>
    </row>
    <row r="145" spans="2:2" ht="15" hidden="1" customHeight="1">
      <c r="B145" s="60"/>
    </row>
    <row r="146" spans="2:2" ht="15" hidden="1" customHeight="1">
      <c r="B146" s="60"/>
    </row>
    <row r="147" spans="2:2" ht="15" hidden="1" customHeight="1">
      <c r="B147" s="60"/>
    </row>
    <row r="148" spans="2:2" ht="15" hidden="1" customHeight="1">
      <c r="B148" s="60"/>
    </row>
    <row r="149" spans="2:2" ht="15" hidden="1" customHeight="1">
      <c r="B149" s="60"/>
    </row>
    <row r="150" spans="2:2" ht="15" hidden="1" customHeight="1">
      <c r="B150" s="82"/>
    </row>
    <row r="151" spans="2:2" ht="15" hidden="1" customHeight="1">
      <c r="B151" s="82"/>
    </row>
    <row r="152" spans="2:2" ht="15" hidden="1" customHeight="1">
      <c r="B152" s="82"/>
    </row>
    <row r="153" spans="2:2" ht="15" hidden="1" customHeight="1">
      <c r="B153" s="82"/>
    </row>
    <row r="154" spans="2:2" ht="15" hidden="1" customHeight="1">
      <c r="B154" s="60"/>
    </row>
    <row r="155" spans="2:2" ht="15" hidden="1" customHeight="1">
      <c r="B155" s="82"/>
    </row>
    <row r="156" spans="2:2" ht="15" hidden="1" customHeight="1">
      <c r="B156" s="82"/>
    </row>
    <row r="157" spans="2:2" ht="15" hidden="1" customHeight="1">
      <c r="B157" s="82"/>
    </row>
    <row r="158" spans="2:2" ht="15" hidden="1" customHeight="1">
      <c r="B158" s="82"/>
    </row>
    <row r="159" spans="2:2" ht="15" hidden="1" customHeight="1">
      <c r="B159" s="82"/>
    </row>
    <row r="160" spans="2:2" ht="15" hidden="1" customHeight="1">
      <c r="B160" s="60"/>
    </row>
    <row r="161" spans="2:2" ht="15" hidden="1" customHeight="1">
      <c r="B161" s="60"/>
    </row>
    <row r="162" spans="2:2" ht="15" hidden="1" customHeight="1">
      <c r="B162" s="82"/>
    </row>
    <row r="163" spans="2:2" ht="15" hidden="1" customHeight="1">
      <c r="B163" s="82"/>
    </row>
    <row r="164" spans="2:2" ht="15" hidden="1" customHeight="1">
      <c r="B164" s="82"/>
    </row>
    <row r="165" spans="2:2" ht="15" hidden="1" customHeight="1">
      <c r="B165" s="82"/>
    </row>
    <row r="166" spans="2:2" ht="15" hidden="1" customHeight="1">
      <c r="B166" s="82"/>
    </row>
    <row r="167" spans="2:2" ht="15" hidden="1" customHeight="1">
      <c r="B167" s="82"/>
    </row>
    <row r="168" spans="2:2" ht="15" hidden="1" customHeight="1">
      <c r="B168" s="82"/>
    </row>
    <row r="169" spans="2:2" ht="15" hidden="1" customHeight="1">
      <c r="B169" s="82"/>
    </row>
    <row r="170" spans="2:2" ht="15" hidden="1" customHeight="1">
      <c r="B170" s="82"/>
    </row>
    <row r="171" spans="2:2" ht="15" hidden="1" customHeight="1">
      <c r="B171" s="82"/>
    </row>
    <row r="172" spans="2:2" ht="15" hidden="1" customHeight="1">
      <c r="B172" s="82"/>
    </row>
    <row r="173" spans="2:2" ht="15" hidden="1" customHeight="1">
      <c r="B173" s="82"/>
    </row>
    <row r="174" spans="2:2" ht="15" hidden="1" customHeight="1">
      <c r="B174" s="82"/>
    </row>
    <row r="175" spans="2:2" ht="15" hidden="1" customHeight="1">
      <c r="B175" s="82"/>
    </row>
    <row r="176" spans="2:2" ht="15" hidden="1" customHeight="1">
      <c r="B176" s="82"/>
    </row>
    <row r="177" spans="2:2" ht="15" hidden="1" customHeight="1">
      <c r="B177" s="82"/>
    </row>
    <row r="178" spans="2:2" ht="15" hidden="1" customHeight="1">
      <c r="B178" s="60"/>
    </row>
    <row r="179" spans="2:2" ht="15" hidden="1" customHeight="1">
      <c r="B179" s="60"/>
    </row>
    <row r="180" spans="2:2" ht="15" hidden="1" customHeight="1">
      <c r="B180" s="82"/>
    </row>
    <row r="181" spans="2:2" ht="15" hidden="1" customHeight="1">
      <c r="B181" s="60"/>
    </row>
    <row r="182" spans="2:2" ht="15" hidden="1" customHeight="1">
      <c r="B182" s="60"/>
    </row>
    <row r="183" spans="2:2" ht="15" hidden="1" customHeight="1">
      <c r="B183" s="60"/>
    </row>
    <row r="184" spans="2:2" ht="15" hidden="1" customHeight="1">
      <c r="B184" s="60"/>
    </row>
    <row r="185" spans="2:2" ht="15" hidden="1" customHeight="1">
      <c r="B185" s="60"/>
    </row>
    <row r="186" spans="2:2" ht="15" hidden="1" customHeight="1">
      <c r="B186" s="60"/>
    </row>
    <row r="187" spans="2:2" ht="15" hidden="1" customHeight="1">
      <c r="B187" s="60"/>
    </row>
    <row r="188" spans="2:2" ht="15" hidden="1" customHeight="1">
      <c r="B188" s="60"/>
    </row>
    <row r="189" spans="2:2" ht="15" hidden="1" customHeight="1">
      <c r="B189" s="60"/>
    </row>
    <row r="190" spans="2:2" ht="15" hidden="1" customHeight="1">
      <c r="B190" s="60"/>
    </row>
    <row r="191" spans="2:2" ht="15" hidden="1" customHeight="1">
      <c r="B191" s="60"/>
    </row>
    <row r="192" spans="2:2" ht="15" hidden="1" customHeight="1">
      <c r="B192" s="60"/>
    </row>
    <row r="193" spans="2:2" ht="15" hidden="1" customHeight="1">
      <c r="B193" s="60"/>
    </row>
    <row r="194" spans="2:2" ht="15" hidden="1" customHeight="1">
      <c r="B194" s="60"/>
    </row>
    <row r="195" spans="2:2" ht="15" hidden="1" customHeight="1">
      <c r="B195" s="60"/>
    </row>
    <row r="196" spans="2:2" ht="15" hidden="1" customHeight="1">
      <c r="B196" s="60"/>
    </row>
    <row r="197" spans="2:2" ht="15" hidden="1" customHeight="1">
      <c r="B197" s="60"/>
    </row>
    <row r="198" spans="2:2" ht="15" hidden="1" customHeight="1">
      <c r="B198" s="60"/>
    </row>
    <row r="199" spans="2:2" ht="15" hidden="1" customHeight="1">
      <c r="B199" s="60"/>
    </row>
    <row r="200" spans="2:2" ht="15" hidden="1" customHeight="1">
      <c r="B200" s="60"/>
    </row>
    <row r="201" spans="2:2" ht="15" hidden="1" customHeight="1">
      <c r="B201" s="60"/>
    </row>
    <row r="202" spans="2:2" ht="15" hidden="1" customHeight="1">
      <c r="B202" s="60"/>
    </row>
    <row r="203" spans="2:2" ht="15" hidden="1" customHeight="1">
      <c r="B203" s="60"/>
    </row>
    <row r="204" spans="2:2" ht="15" hidden="1" customHeight="1">
      <c r="B204" s="60"/>
    </row>
    <row r="205" spans="2:2" ht="15" hidden="1" customHeight="1">
      <c r="B205" s="60"/>
    </row>
    <row r="206" spans="2:2" ht="15" hidden="1" customHeight="1">
      <c r="B206" s="60"/>
    </row>
    <row r="207" spans="2:2" ht="15" hidden="1" customHeight="1">
      <c r="B207" s="60"/>
    </row>
    <row r="208" spans="2:2" ht="15" hidden="1" customHeight="1">
      <c r="B208" s="60"/>
    </row>
    <row r="209" spans="2:2" ht="15" hidden="1" customHeight="1">
      <c r="B209" s="60"/>
    </row>
    <row r="210" spans="2:2" ht="15" hidden="1" customHeight="1">
      <c r="B210" s="60"/>
    </row>
    <row r="211" spans="2:2" ht="15" hidden="1" customHeight="1">
      <c r="B211" s="60"/>
    </row>
    <row r="212" spans="2:2" ht="15" hidden="1" customHeight="1">
      <c r="B212" s="60"/>
    </row>
    <row r="213" spans="2:2" ht="15" hidden="1" customHeight="1">
      <c r="B213" s="60"/>
    </row>
    <row r="214" spans="2:2" ht="15" hidden="1" customHeight="1">
      <c r="B214" s="60"/>
    </row>
    <row r="215" spans="2:2" ht="15" hidden="1" customHeight="1">
      <c r="B215" s="60"/>
    </row>
    <row r="216" spans="2:2" ht="15" hidden="1" customHeight="1">
      <c r="B216" s="60"/>
    </row>
    <row r="217" spans="2:2" ht="15" hidden="1" customHeight="1">
      <c r="B217" s="60"/>
    </row>
    <row r="218" spans="2:2" ht="15" hidden="1" customHeight="1">
      <c r="B218" s="60"/>
    </row>
    <row r="219" spans="2:2" ht="15" hidden="1" customHeight="1">
      <c r="B219" s="60"/>
    </row>
    <row r="220" spans="2:2" ht="15" hidden="1" customHeight="1">
      <c r="B220" s="60"/>
    </row>
    <row r="221" spans="2:2" ht="15" hidden="1" customHeight="1">
      <c r="B221" s="60"/>
    </row>
    <row r="222" spans="2:2" ht="15" hidden="1" customHeight="1">
      <c r="B222" s="60"/>
    </row>
    <row r="223" spans="2:2" ht="15" hidden="1" customHeight="1">
      <c r="B223" s="60"/>
    </row>
    <row r="224" spans="2:2" ht="15" hidden="1" customHeight="1">
      <c r="B224" s="60"/>
    </row>
    <row r="225" spans="2:2" ht="15" hidden="1" customHeight="1">
      <c r="B225" s="60"/>
    </row>
    <row r="226" spans="2:2" ht="15" hidden="1" customHeight="1">
      <c r="B226" s="60"/>
    </row>
    <row r="227" spans="2:2" ht="15" hidden="1" customHeight="1">
      <c r="B227" s="60"/>
    </row>
    <row r="228" spans="2:2" ht="15" hidden="1" customHeight="1">
      <c r="B228" s="60"/>
    </row>
    <row r="229" spans="2:2" ht="15" hidden="1" customHeight="1">
      <c r="B229" s="60"/>
    </row>
    <row r="230" spans="2:2" ht="15" hidden="1" customHeight="1">
      <c r="B230" s="60"/>
    </row>
    <row r="231" spans="2:2" ht="15" hidden="1" customHeight="1">
      <c r="B231" s="60"/>
    </row>
    <row r="232" spans="2:2" ht="15" hidden="1" customHeight="1">
      <c r="B232" s="60"/>
    </row>
    <row r="233" spans="2:2" ht="15" hidden="1" customHeight="1">
      <c r="B233" s="60"/>
    </row>
    <row r="234" spans="2:2" ht="15" hidden="1" customHeight="1">
      <c r="B234" s="60"/>
    </row>
    <row r="235" spans="2:2" ht="15" hidden="1" customHeight="1">
      <c r="B235" s="60"/>
    </row>
    <row r="236" spans="2:2" ht="15" hidden="1" customHeight="1">
      <c r="B236" s="60"/>
    </row>
    <row r="237" spans="2:2" ht="15" hidden="1" customHeight="1">
      <c r="B237" s="60"/>
    </row>
    <row r="238" spans="2:2" ht="15" hidden="1" customHeight="1">
      <c r="B238" s="60"/>
    </row>
    <row r="239" spans="2:2" ht="15" hidden="1" customHeight="1">
      <c r="B239" s="60"/>
    </row>
    <row r="240" spans="2:2" ht="15" hidden="1" customHeight="1">
      <c r="B240" s="60"/>
    </row>
    <row r="241" spans="2:2" ht="15" hidden="1" customHeight="1">
      <c r="B241" s="60"/>
    </row>
    <row r="242" spans="2:2" ht="15" hidden="1" customHeight="1">
      <c r="B242" s="60"/>
    </row>
    <row r="243" spans="2:2" ht="15" hidden="1" customHeight="1">
      <c r="B243" s="60"/>
    </row>
    <row r="244" spans="2:2" ht="15" hidden="1" customHeight="1">
      <c r="B244" s="60"/>
    </row>
    <row r="245" spans="2:2" ht="15" hidden="1" customHeight="1">
      <c r="B245" s="82"/>
    </row>
    <row r="246" spans="2:2" ht="15" hidden="1" customHeight="1">
      <c r="B246" s="60"/>
    </row>
    <row r="247" spans="2:2" ht="15" hidden="1" customHeight="1">
      <c r="B247" s="60"/>
    </row>
    <row r="248" spans="2:2" ht="15" hidden="1" customHeight="1">
      <c r="B248" s="60"/>
    </row>
    <row r="249" spans="2:2" ht="15" hidden="1" customHeight="1">
      <c r="B249" s="60"/>
    </row>
    <row r="250" spans="2:2" ht="15" hidden="1" customHeight="1">
      <c r="B250" s="60"/>
    </row>
    <row r="251" spans="2:2" ht="15" hidden="1" customHeight="1">
      <c r="B251" s="60"/>
    </row>
    <row r="252" spans="2:2" ht="15" hidden="1" customHeight="1">
      <c r="B252" s="60"/>
    </row>
    <row r="253" spans="2:2" ht="15" hidden="1" customHeight="1">
      <c r="B253" s="60"/>
    </row>
    <row r="254" spans="2:2" ht="15" hidden="1" customHeight="1">
      <c r="B254" s="82"/>
    </row>
    <row r="255" spans="2:2" ht="15" hidden="1" customHeight="1">
      <c r="B255" s="60"/>
    </row>
    <row r="256" spans="2:2" ht="15" hidden="1" customHeight="1">
      <c r="B256" s="82"/>
    </row>
    <row r="257" spans="2:2" ht="15" hidden="1" customHeight="1">
      <c r="B257" s="82"/>
    </row>
    <row r="258" spans="2:2" ht="15" hidden="1" customHeight="1">
      <c r="B258" s="82"/>
    </row>
    <row r="259" spans="2:2" ht="15" hidden="1" customHeight="1">
      <c r="B259" s="82"/>
    </row>
    <row r="260" spans="2:2" ht="15" hidden="1" customHeight="1">
      <c r="B260" s="82"/>
    </row>
    <row r="261" spans="2:2" ht="15" hidden="1" customHeight="1">
      <c r="B261" s="82"/>
    </row>
    <row r="262" spans="2:2" ht="15" hidden="1" customHeight="1">
      <c r="B262" s="60"/>
    </row>
    <row r="263" spans="2:2" ht="15" hidden="1" customHeight="1">
      <c r="B263" s="60"/>
    </row>
    <row r="264" spans="2:2" ht="15" hidden="1" customHeight="1">
      <c r="B264" s="60"/>
    </row>
    <row r="265" spans="2:2" ht="15" hidden="1" customHeight="1">
      <c r="B265" s="60"/>
    </row>
    <row r="266" spans="2:2" ht="15" hidden="1" customHeight="1">
      <c r="B266" s="60"/>
    </row>
    <row r="267" spans="2:2" ht="15" hidden="1" customHeight="1">
      <c r="B267" s="60"/>
    </row>
    <row r="268" spans="2:2" ht="15" hidden="1" customHeight="1">
      <c r="B268" s="60"/>
    </row>
    <row r="269" spans="2:2" ht="15" hidden="1" customHeight="1"/>
    <row r="270" spans="2:2" ht="15" hidden="1" customHeight="1"/>
    <row r="271" spans="2:2" ht="15" hidden="1" customHeight="1"/>
    <row r="272" spans="2:2" ht="15" hidden="1" customHeight="1"/>
    <row r="273" ht="15" hidden="1" customHeight="1"/>
    <row r="274" ht="15" hidden="1" customHeight="1"/>
    <row r="275" ht="15" hidden="1" customHeight="1"/>
    <row r="276" ht="15" hidden="1" customHeight="1"/>
    <row r="277" ht="15" hidden="1" customHeight="1"/>
    <row r="278" ht="15" hidden="1" customHeight="1"/>
    <row r="279" ht="15" hidden="1" customHeight="1"/>
    <row r="280" ht="15" hidden="1" customHeight="1"/>
    <row r="281" ht="15" hidden="1" customHeight="1"/>
    <row r="282" ht="15" hidden="1" customHeight="1"/>
    <row r="283" ht="15" hidden="1" customHeight="1"/>
    <row r="284" ht="15" hidden="1" customHeight="1"/>
    <row r="285" ht="15" hidden="1" customHeight="1"/>
    <row r="286" ht="15" hidden="1" customHeight="1"/>
    <row r="287" ht="15" hidden="1" customHeight="1"/>
    <row r="288" ht="15" hidden="1" customHeight="1"/>
    <row r="289" ht="15" hidden="1" customHeight="1"/>
    <row r="290" ht="15" hidden="1" customHeight="1"/>
    <row r="291" ht="15" hidden="1" customHeight="1"/>
    <row r="292" ht="15" hidden="1" customHeight="1"/>
    <row r="293" ht="15" hidden="1" customHeight="1"/>
    <row r="294" ht="15" hidden="1" customHeight="1"/>
    <row r="295" ht="15" hidden="1" customHeight="1"/>
    <row r="296" ht="15" hidden="1" customHeight="1"/>
  </sheetData>
  <sheetProtection algorithmName="SHA-512" hashValue="9/VI2cZCtIeEfr5wv1S0aCbIaISQ+CmvNezw2mLOcxCXvT2j0/kb4xo4pUT00ytz4GnfKjCgOxvLSTirBU33NQ==" saltValue="U5k5rGylg06j69l3swp2Qw==" spinCount="100000" sheet="1" objects="1" scenarios="1" formatColumns="0" formatRows="0" autoFilter="0"/>
  <mergeCells count="38">
    <mergeCell ref="C19:G19"/>
    <mergeCell ref="C20:G21"/>
    <mergeCell ref="D23:I23"/>
    <mergeCell ref="C24:I25"/>
    <mergeCell ref="C26:E26"/>
    <mergeCell ref="C27:E27"/>
    <mergeCell ref="C28:E28"/>
    <mergeCell ref="C29:E29"/>
    <mergeCell ref="D32:I32"/>
    <mergeCell ref="C33:I36"/>
    <mergeCell ref="M50:P69"/>
    <mergeCell ref="M49:P49"/>
    <mergeCell ref="D49:I49"/>
    <mergeCell ref="C50:I51"/>
    <mergeCell ref="M33:P40"/>
    <mergeCell ref="M41:P41"/>
    <mergeCell ref="C38:E38"/>
    <mergeCell ref="C43:E43"/>
    <mergeCell ref="C42:E42"/>
    <mergeCell ref="C41:E41"/>
    <mergeCell ref="C40:E40"/>
    <mergeCell ref="C39:E39"/>
    <mergeCell ref="M24:P24"/>
    <mergeCell ref="M32:P32"/>
    <mergeCell ref="M25:P25"/>
    <mergeCell ref="D6:I6"/>
    <mergeCell ref="C7:I7"/>
    <mergeCell ref="C15:D15"/>
    <mergeCell ref="C14:D14"/>
    <mergeCell ref="C13:D13"/>
    <mergeCell ref="C12:D12"/>
    <mergeCell ref="C11:D11"/>
    <mergeCell ref="C10:D10"/>
    <mergeCell ref="C9:D9"/>
    <mergeCell ref="C8:D8"/>
    <mergeCell ref="C16:D16"/>
    <mergeCell ref="C17:D17"/>
    <mergeCell ref="C18:D18"/>
  </mergeCells>
  <hyperlinks>
    <hyperlink ref="E3" location="'Desempenho econômico-financeiro'!C6" display="GRI 201-1" xr:uid="{969139BD-A382-426D-B6E5-10A1433FFD59}"/>
    <hyperlink ref="F3" location="'Desempenho econômico-financeiro'!C23" display="GRI 201-4" xr:uid="{2F254B18-3B83-4F81-BE40-B3E01C8AC8E8}"/>
    <hyperlink ref="G3" location="'Desempenho econômico-financeiro'!C32" display="GRI 207-4" xr:uid="{60907446-A245-4BF2-ABD8-DEB3C7E424E3}"/>
    <hyperlink ref="H3" location="'Desempenho econômico-financeiro'!C49" display="SASB EM-EP-420a.3" xr:uid="{D94C4E55-4C20-4CE4-B32A-72F6CB3E5132}"/>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F73ED-CF40-44AD-AFD1-E744350BC452}">
  <sheetPr>
    <tabColor rgb="FF00A0A8"/>
  </sheetPr>
  <dimension ref="A1:AT781"/>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7.285156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60"/>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2" t="str">
        <f>Índice!B46</f>
        <v>NATURAL CAPITAL</v>
      </c>
      <c r="D3" s="60"/>
      <c r="E3" s="228" t="s">
        <v>93</v>
      </c>
      <c r="F3" s="228" t="s">
        <v>63</v>
      </c>
      <c r="G3" s="60"/>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Índice!C46</f>
        <v>Responsible stewardship of natural resources</v>
      </c>
      <c r="D4" s="60"/>
      <c r="E4" s="145"/>
      <c r="F4" s="145"/>
      <c r="G4" s="60"/>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75" customHeight="1">
      <c r="A6" s="94"/>
      <c r="B6" s="76"/>
      <c r="C6" s="225" t="str">
        <f>Índice!D46</f>
        <v>GRI 2-25</v>
      </c>
      <c r="D6" s="729" t="str">
        <f>Índice!E46</f>
        <v>Processes to remediate negative impacts</v>
      </c>
      <c r="E6" s="730"/>
      <c r="F6" s="730"/>
      <c r="G6" s="730"/>
      <c r="H6" s="730"/>
      <c r="I6" s="731"/>
      <c r="J6" s="127"/>
      <c r="K6" s="127"/>
      <c r="L6" s="771"/>
      <c r="M6" s="772"/>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76"/>
      <c r="C7" s="728" t="s">
        <v>459</v>
      </c>
      <c r="D7" s="728"/>
      <c r="E7" s="728"/>
      <c r="F7" s="728"/>
      <c r="G7" s="728"/>
      <c r="H7" s="728"/>
      <c r="I7" s="728"/>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4"/>
      <c r="B8" s="76"/>
      <c r="C8" s="717"/>
      <c r="D8" s="717"/>
      <c r="E8" s="717"/>
      <c r="F8" s="717"/>
      <c r="G8" s="717"/>
      <c r="H8" s="717"/>
      <c r="I8" s="717"/>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4"/>
      <c r="B9" s="76"/>
      <c r="C9" s="717"/>
      <c r="D9" s="717"/>
      <c r="E9" s="717"/>
      <c r="F9" s="717"/>
      <c r="G9" s="717"/>
      <c r="H9" s="717"/>
      <c r="I9" s="717"/>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4"/>
      <c r="B10" s="76"/>
      <c r="C10" s="717"/>
      <c r="D10" s="717"/>
      <c r="E10" s="717"/>
      <c r="F10" s="717"/>
      <c r="G10" s="717"/>
      <c r="H10" s="717"/>
      <c r="I10" s="717"/>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A11" s="94"/>
      <c r="B11" s="76"/>
      <c r="C11" s="717"/>
      <c r="D11" s="717"/>
      <c r="E11" s="717"/>
      <c r="F11" s="717"/>
      <c r="G11" s="717"/>
      <c r="H11" s="717"/>
      <c r="I11" s="717"/>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A12" s="98"/>
      <c r="B12" s="76"/>
      <c r="C12" s="717"/>
      <c r="D12" s="717"/>
      <c r="E12" s="717"/>
      <c r="F12" s="717"/>
      <c r="G12" s="717"/>
      <c r="H12" s="717"/>
      <c r="I12" s="717"/>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A13" s="98"/>
      <c r="B13" s="76"/>
      <c r="C13" s="717"/>
      <c r="D13" s="717"/>
      <c r="E13" s="717"/>
      <c r="F13" s="717"/>
      <c r="G13" s="717"/>
      <c r="H13" s="717"/>
      <c r="I13" s="717"/>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B14" s="76"/>
      <c r="C14" s="717"/>
      <c r="D14" s="717"/>
      <c r="E14" s="717"/>
      <c r="F14" s="717"/>
      <c r="G14" s="717"/>
      <c r="H14" s="717"/>
      <c r="I14" s="717"/>
      <c r="J14" s="87"/>
      <c r="K14" s="87"/>
      <c r="L14" s="87"/>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B15" s="76"/>
      <c r="C15" s="717"/>
      <c r="D15" s="717"/>
      <c r="E15" s="717"/>
      <c r="F15" s="717"/>
      <c r="G15" s="717"/>
      <c r="H15" s="717"/>
      <c r="I15" s="717"/>
      <c r="J15" s="87"/>
      <c r="K15" s="87"/>
      <c r="L15" s="87"/>
      <c r="M15" s="78"/>
      <c r="N15" s="79"/>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B16" s="76"/>
      <c r="C16" s="717"/>
      <c r="D16" s="717"/>
      <c r="E16" s="717"/>
      <c r="F16" s="717"/>
      <c r="G16" s="717"/>
      <c r="H16" s="717"/>
      <c r="I16" s="717"/>
      <c r="J16" s="87"/>
      <c r="K16" s="87"/>
      <c r="L16" s="87"/>
      <c r="M16" s="80"/>
      <c r="N16" s="79"/>
      <c r="O16" s="81"/>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2:46" ht="24.95" customHeight="1">
      <c r="B17" s="76"/>
      <c r="C17" s="49"/>
      <c r="D17" s="50"/>
      <c r="E17" s="50"/>
      <c r="F17" s="50"/>
      <c r="G17" s="50"/>
      <c r="H17" s="50"/>
      <c r="I17" s="50"/>
      <c r="J17" s="50"/>
      <c r="K17" s="50"/>
      <c r="L17" s="50"/>
      <c r="M17" s="122"/>
      <c r="N17" s="79"/>
      <c r="O17" s="69"/>
      <c r="P17" s="69"/>
      <c r="Q17" s="69"/>
      <c r="R17" s="69"/>
      <c r="S17" s="69"/>
      <c r="T17" s="69"/>
      <c r="U17" s="70"/>
      <c r="V17" s="71"/>
      <c r="W17" s="71"/>
      <c r="X17" s="71"/>
      <c r="Y17" s="71"/>
      <c r="Z17" s="72"/>
      <c r="AA17" s="71"/>
      <c r="AB17" s="71"/>
      <c r="AC17" s="71"/>
      <c r="AD17" s="71"/>
      <c r="AE17" s="71"/>
      <c r="AF17" s="71"/>
      <c r="AG17" s="71"/>
      <c r="AH17" s="71"/>
      <c r="AI17" s="71"/>
      <c r="AJ17" s="71"/>
      <c r="AK17" s="71"/>
      <c r="AL17" s="71"/>
      <c r="AM17" s="71"/>
      <c r="AN17" s="71"/>
      <c r="AO17" s="72"/>
      <c r="AP17" s="71"/>
      <c r="AQ17" s="71"/>
      <c r="AR17" s="71"/>
      <c r="AS17" s="71"/>
      <c r="AT17" s="61"/>
    </row>
    <row r="18" spans="2:46" ht="24.95" customHeight="1">
      <c r="B18" s="76"/>
      <c r="C18" s="225" t="str">
        <f>Índice!D47</f>
        <v>GRI 3-3</v>
      </c>
      <c r="D18" s="729" t="str">
        <f>Índice!E47</f>
        <v>Responsible stewardship of natural resources</v>
      </c>
      <c r="E18" s="730"/>
      <c r="F18" s="730"/>
      <c r="G18" s="730"/>
      <c r="H18" s="730"/>
      <c r="I18" s="731"/>
      <c r="J18" s="127"/>
      <c r="K18" s="226"/>
      <c r="L18" s="771"/>
      <c r="M18" s="772"/>
      <c r="N18" s="68"/>
      <c r="O18" s="69"/>
      <c r="P18" s="69"/>
      <c r="Q18" s="69"/>
      <c r="R18" s="69"/>
      <c r="S18" s="69"/>
      <c r="T18" s="69"/>
      <c r="U18" s="70"/>
      <c r="V18" s="71"/>
      <c r="W18" s="71"/>
      <c r="X18" s="71"/>
      <c r="Y18" s="71"/>
      <c r="Z18" s="72"/>
      <c r="AA18" s="71"/>
      <c r="AB18" s="71"/>
      <c r="AC18" s="71"/>
      <c r="AD18" s="71"/>
      <c r="AE18" s="71"/>
      <c r="AF18" s="71"/>
      <c r="AG18" s="71"/>
      <c r="AH18" s="71"/>
      <c r="AI18" s="71"/>
      <c r="AJ18" s="71"/>
      <c r="AK18" s="71"/>
      <c r="AL18" s="71"/>
      <c r="AM18" s="71"/>
      <c r="AN18" s="71"/>
      <c r="AO18" s="66"/>
      <c r="AP18" s="65"/>
      <c r="AQ18" s="65"/>
      <c r="AR18" s="65"/>
      <c r="AS18" s="65"/>
    </row>
    <row r="19" spans="2:46" ht="24.95" customHeight="1">
      <c r="B19" s="76"/>
      <c r="C19" s="728" t="s">
        <v>458</v>
      </c>
      <c r="D19" s="728"/>
      <c r="E19" s="728"/>
      <c r="F19" s="728"/>
      <c r="G19" s="728"/>
      <c r="H19" s="728"/>
      <c r="I19" s="728"/>
      <c r="J19" s="85"/>
      <c r="K19" s="85"/>
      <c r="L19" s="85"/>
      <c r="M19" s="73"/>
    </row>
    <row r="20" spans="2:46" ht="24.95" customHeight="1">
      <c r="B20" s="76"/>
      <c r="C20" s="717"/>
      <c r="D20" s="717"/>
      <c r="E20" s="717"/>
      <c r="F20" s="717"/>
      <c r="G20" s="717"/>
      <c r="H20" s="717"/>
      <c r="I20" s="717"/>
      <c r="J20" s="87"/>
      <c r="K20" s="87"/>
      <c r="L20" s="87"/>
      <c r="M20" s="77"/>
    </row>
    <row r="21" spans="2:46" ht="24.95" customHeight="1">
      <c r="B21" s="76"/>
      <c r="C21" s="717"/>
      <c r="D21" s="717"/>
      <c r="E21" s="717"/>
      <c r="F21" s="717"/>
      <c r="G21" s="717"/>
      <c r="H21" s="717"/>
      <c r="I21" s="717"/>
      <c r="J21" s="87"/>
      <c r="K21" s="87"/>
      <c r="L21" s="87"/>
      <c r="M21" s="77"/>
    </row>
    <row r="22" spans="2:46" ht="24.95" customHeight="1">
      <c r="B22" s="76"/>
      <c r="C22" s="717"/>
      <c r="D22" s="717"/>
      <c r="E22" s="717"/>
      <c r="F22" s="717"/>
      <c r="G22" s="717"/>
      <c r="H22" s="717"/>
      <c r="I22" s="717"/>
      <c r="J22" s="87"/>
      <c r="K22" s="87"/>
      <c r="L22" s="87"/>
      <c r="M22" s="77"/>
    </row>
    <row r="23" spans="2:46" ht="24.95" customHeight="1">
      <c r="B23" s="76"/>
      <c r="C23" s="717"/>
      <c r="D23" s="717"/>
      <c r="E23" s="717"/>
      <c r="F23" s="717"/>
      <c r="G23" s="717"/>
      <c r="H23" s="717"/>
      <c r="I23" s="717"/>
      <c r="J23" s="87"/>
      <c r="K23" s="87"/>
      <c r="L23" s="87"/>
      <c r="M23" s="77"/>
    </row>
    <row r="24" spans="2:46" ht="24.95" customHeight="1">
      <c r="B24" s="76"/>
      <c r="C24" s="717"/>
      <c r="D24" s="717"/>
      <c r="E24" s="717"/>
      <c r="F24" s="717"/>
      <c r="G24" s="717"/>
      <c r="H24" s="717"/>
      <c r="I24" s="717"/>
      <c r="J24" s="87"/>
      <c r="K24" s="87"/>
      <c r="L24" s="87"/>
      <c r="M24" s="77"/>
    </row>
    <row r="25" spans="2:46" ht="24.95" customHeight="1">
      <c r="B25" s="76"/>
      <c r="C25" s="717"/>
      <c r="D25" s="717"/>
      <c r="E25" s="717"/>
      <c r="F25" s="717"/>
      <c r="G25" s="717"/>
      <c r="H25" s="717"/>
      <c r="I25" s="717"/>
      <c r="J25" s="87"/>
      <c r="K25" s="87"/>
      <c r="L25" s="87"/>
      <c r="M25" s="77"/>
    </row>
    <row r="26" spans="2:46" ht="24.95" customHeight="1">
      <c r="B26" s="76"/>
      <c r="C26" s="87"/>
      <c r="D26" s="87"/>
      <c r="E26" s="87"/>
      <c r="F26" s="87"/>
      <c r="G26" s="87"/>
      <c r="H26" s="87"/>
      <c r="I26" s="87"/>
      <c r="J26" s="87"/>
      <c r="K26" s="87"/>
      <c r="L26" s="87"/>
      <c r="M26" s="77"/>
    </row>
    <row r="27" spans="2:46" ht="24.95" customHeight="1">
      <c r="B27" s="76"/>
      <c r="C27" s="87"/>
      <c r="D27" s="87"/>
      <c r="E27" s="87"/>
      <c r="F27" s="87"/>
      <c r="G27" s="87"/>
      <c r="H27" s="87"/>
      <c r="I27" s="87"/>
      <c r="J27" s="87"/>
      <c r="K27" s="87"/>
      <c r="L27" s="87"/>
      <c r="M27" s="77"/>
    </row>
    <row r="28" spans="2:46" ht="24.95" customHeight="1">
      <c r="B28" s="76"/>
      <c r="C28" s="87"/>
      <c r="D28" s="87"/>
      <c r="E28" s="87"/>
      <c r="F28" s="87"/>
      <c r="G28" s="87"/>
      <c r="H28" s="87"/>
      <c r="I28" s="87"/>
      <c r="J28" s="87"/>
      <c r="K28" s="87"/>
      <c r="L28" s="87"/>
      <c r="M28" s="77"/>
    </row>
    <row r="29" spans="2:46" ht="24.95" customHeight="1">
      <c r="B29" s="76"/>
      <c r="C29" s="87"/>
      <c r="D29" s="87"/>
      <c r="E29" s="87"/>
      <c r="F29" s="87"/>
      <c r="G29" s="87"/>
      <c r="H29" s="87"/>
      <c r="I29" s="87"/>
      <c r="J29" s="87"/>
      <c r="K29" s="87"/>
      <c r="L29" s="87"/>
      <c r="M29" s="77"/>
    </row>
    <row r="30" spans="2:46" ht="24.95" customHeight="1">
      <c r="B30" s="76"/>
      <c r="C30" s="87"/>
      <c r="D30" s="87"/>
      <c r="E30" s="87"/>
      <c r="F30" s="87"/>
      <c r="G30" s="87"/>
      <c r="H30" s="87"/>
      <c r="I30" s="87"/>
      <c r="J30" s="87"/>
      <c r="K30" s="87"/>
      <c r="L30" s="87"/>
      <c r="M30" s="77"/>
    </row>
    <row r="31" spans="2:46" ht="24.95" customHeight="1">
      <c r="B31" s="76"/>
      <c r="C31" s="87"/>
      <c r="D31" s="87"/>
      <c r="E31" s="87"/>
      <c r="F31" s="87"/>
      <c r="G31" s="87"/>
      <c r="H31" s="87"/>
      <c r="I31" s="87"/>
      <c r="J31" s="87"/>
      <c r="K31" s="87"/>
      <c r="L31" s="87"/>
      <c r="M31" s="77"/>
    </row>
    <row r="32" spans="2:46" ht="24.95" customHeight="1">
      <c r="B32" s="76"/>
      <c r="C32" s="87"/>
      <c r="D32" s="87"/>
      <c r="E32" s="87"/>
      <c r="F32" s="87"/>
      <c r="G32" s="87"/>
      <c r="H32" s="87"/>
      <c r="I32" s="87"/>
      <c r="J32" s="87"/>
      <c r="K32" s="87"/>
      <c r="L32" s="87"/>
      <c r="M32" s="77"/>
    </row>
    <row r="33" spans="2:13" ht="24.95" customHeight="1">
      <c r="B33" s="76"/>
      <c r="C33" s="87"/>
      <c r="D33" s="87"/>
      <c r="E33" s="87"/>
      <c r="F33" s="87"/>
      <c r="G33" s="87"/>
      <c r="H33" s="87"/>
      <c r="I33" s="87"/>
      <c r="J33" s="87"/>
      <c r="K33" s="87"/>
      <c r="L33" s="87"/>
      <c r="M33" s="77"/>
    </row>
    <row r="34" spans="2:13" ht="24.95" customHeight="1"/>
    <row r="35" spans="2:13" ht="24.95" customHeight="1"/>
    <row r="36" spans="2:13" ht="24.95" customHeight="1"/>
    <row r="37" spans="2:13" ht="24.95" customHeight="1"/>
    <row r="38" spans="2:13" ht="24.95" customHeight="1"/>
    <row r="39" spans="2:13" ht="15.75" customHeight="1"/>
    <row r="40" spans="2:13" ht="15.75" customHeight="1"/>
    <row r="41" spans="2:13" ht="15.75" customHeight="1"/>
    <row r="42" spans="2:13" ht="15.75" customHeight="1"/>
    <row r="43" spans="2:13" ht="15.75" customHeight="1"/>
    <row r="44" spans="2:13" ht="15.75" customHeight="1"/>
    <row r="45" spans="2:13" ht="15.75" customHeight="1"/>
    <row r="46" spans="2:13" ht="15.75" customHeight="1"/>
    <row r="47" spans="2:13" ht="15.75" customHeight="1"/>
    <row r="48" spans="2: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sheetData>
  <sheetProtection algorithmName="SHA-512" hashValue="h/TZXZhfo/7y7ebfVNbRXxoFdjoPf46d9a9vM5zZ7gTuo/NlVRQrtQSnlN4QSyGCby6iK+TykOEe7bTa+ipfOg==" saltValue="j7vkFmDXj1aOtlpt6Na/Ig==" spinCount="100000" sheet="1" objects="1" scenarios="1" formatRows="0" insertColumns="0" autoFilter="0"/>
  <mergeCells count="6">
    <mergeCell ref="C19:I25"/>
    <mergeCell ref="L6:M6"/>
    <mergeCell ref="L18:M18"/>
    <mergeCell ref="D6:I6"/>
    <mergeCell ref="D18:I18"/>
    <mergeCell ref="C7:I16"/>
  </mergeCells>
  <hyperlinks>
    <hyperlink ref="E3" location="'Gestão responsável dos recursos'!C6" display="GRI 2-25" xr:uid="{3C3B6063-5EA0-45A1-85C8-8F48EC0DD345}"/>
    <hyperlink ref="F3" location="'Gestão responsável dos recursos'!C18" display="GRI 3-3" xr:uid="{92A6350F-A197-460B-BC87-370EC0AF6D5A}"/>
  </hyperlink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47E8-4AC4-4A4F-817E-4F9BFA1842F4}">
  <sheetPr>
    <tabColor rgb="FF00A0A8"/>
  </sheetPr>
  <dimension ref="A1:AT519"/>
  <sheetViews>
    <sheetView showGridLines="0" zoomScaleNormal="10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279" customWidth="1"/>
    <col min="2" max="2" width="3.7109375" style="254" customWidth="1"/>
    <col min="3" max="9" width="20.85546875" style="262" customWidth="1"/>
    <col min="10" max="12" width="14.140625" style="262" customWidth="1"/>
    <col min="13" max="13" width="6.5703125" style="262" customWidth="1"/>
    <col min="14" max="21" width="14.140625" style="262" hidden="1" customWidth="1"/>
    <col min="22" max="23" width="30" style="262" hidden="1" customWidth="1"/>
    <col min="24" max="31" width="18.140625" style="262" hidden="1" customWidth="1"/>
    <col min="32" max="33" width="18.140625" style="255" hidden="1" customWidth="1"/>
    <col min="34" max="16384" width="0" style="255" hidden="1"/>
  </cols>
  <sheetData>
    <row r="1" spans="1:46" s="62" customFormat="1" ht="24.95" customHeight="1">
      <c r="A1" s="140"/>
      <c r="B1" s="58"/>
      <c r="C1" s="58"/>
      <c r="D1" s="58"/>
      <c r="E1" s="59"/>
      <c r="F1" s="60"/>
      <c r="G1" s="60"/>
      <c r="H1" s="60"/>
      <c r="I1" s="60"/>
      <c r="J1" s="95"/>
      <c r="K1" s="95"/>
      <c r="L1" s="102"/>
      <c r="M1" s="95"/>
      <c r="AT1" s="61"/>
    </row>
    <row r="2" spans="1:46" s="62" customFormat="1" ht="24.95" customHeight="1">
      <c r="A2" s="96"/>
      <c r="B2" s="60"/>
      <c r="C2" s="102"/>
      <c r="D2" s="95"/>
      <c r="E2" s="95"/>
      <c r="F2" s="95"/>
      <c r="G2" s="95"/>
      <c r="H2" s="95"/>
      <c r="I2" s="95"/>
      <c r="J2" s="95"/>
      <c r="K2" s="95"/>
      <c r="L2" s="102"/>
      <c r="M2" s="95"/>
      <c r="AT2" s="61"/>
    </row>
    <row r="3" spans="1:46" s="62" customFormat="1" ht="24.95" customHeight="1">
      <c r="A3" s="96"/>
      <c r="B3" s="60"/>
      <c r="C3" s="232" t="str">
        <f>Índice!B48</f>
        <v>NATURAL CAPITAL</v>
      </c>
      <c r="D3" s="95"/>
      <c r="E3" s="228" t="s">
        <v>63</v>
      </c>
      <c r="F3" s="228" t="s">
        <v>94</v>
      </c>
      <c r="G3" s="228" t="s">
        <v>95</v>
      </c>
      <c r="H3" s="228" t="s">
        <v>96</v>
      </c>
      <c r="I3" s="228" t="s">
        <v>97</v>
      </c>
      <c r="J3" s="95"/>
      <c r="K3" s="95"/>
      <c r="L3" s="102"/>
      <c r="M3" s="95"/>
      <c r="AT3" s="61"/>
    </row>
    <row r="4" spans="1:46" s="62" customFormat="1" ht="24.95" customHeight="1">
      <c r="A4" s="96"/>
      <c r="B4" s="60"/>
      <c r="C4" s="118" t="str">
        <f>Índice!C48</f>
        <v>Climate change and the energy transition</v>
      </c>
      <c r="D4" s="95"/>
      <c r="E4" s="228" t="s">
        <v>98</v>
      </c>
      <c r="F4" s="228" t="s">
        <v>99</v>
      </c>
      <c r="G4" s="228" t="s">
        <v>100</v>
      </c>
      <c r="H4" s="228" t="s">
        <v>101</v>
      </c>
      <c r="I4" s="228" t="s">
        <v>102</v>
      </c>
      <c r="J4" s="95"/>
      <c r="K4" s="95"/>
      <c r="L4" s="102"/>
      <c r="M4" s="95"/>
      <c r="AT4" s="61"/>
    </row>
    <row r="5" spans="1:46" s="62" customFormat="1" ht="24.95" customHeight="1">
      <c r="A5" s="96"/>
      <c r="B5" s="60"/>
      <c r="C5" s="102"/>
      <c r="D5" s="95"/>
      <c r="E5" s="693" t="s">
        <v>103</v>
      </c>
      <c r="F5" s="694" t="s">
        <v>104</v>
      </c>
      <c r="G5" s="371"/>
      <c r="H5" s="371"/>
      <c r="I5" s="371"/>
      <c r="J5" s="95"/>
      <c r="K5" s="95"/>
      <c r="L5" s="102"/>
      <c r="M5" s="95"/>
      <c r="AT5" s="61"/>
    </row>
    <row r="6" spans="1:46" s="62" customFormat="1" ht="24.95" customHeight="1">
      <c r="A6" s="94"/>
      <c r="B6" s="60"/>
      <c r="C6" s="225" t="str">
        <f>Índice!D48</f>
        <v>GRI 3-3</v>
      </c>
      <c r="D6" s="729" t="str">
        <f>Índice!E48</f>
        <v>Climate strategy</v>
      </c>
      <c r="E6" s="730"/>
      <c r="F6" s="730"/>
      <c r="G6" s="730"/>
      <c r="H6" s="730"/>
      <c r="I6" s="731"/>
      <c r="J6" s="53"/>
      <c r="K6" s="53"/>
      <c r="L6" s="777"/>
      <c r="M6" s="778"/>
      <c r="N6" s="74"/>
      <c r="O6" s="75"/>
      <c r="P6" s="75"/>
      <c r="Q6" s="75"/>
      <c r="R6" s="75"/>
      <c r="S6" s="75"/>
      <c r="T6" s="75"/>
      <c r="U6" s="75"/>
      <c r="V6" s="68"/>
      <c r="W6" s="68"/>
      <c r="X6" s="68"/>
      <c r="Y6" s="68"/>
      <c r="Z6" s="68"/>
      <c r="AA6" s="68"/>
      <c r="AB6" s="68"/>
      <c r="AC6" s="68"/>
      <c r="AD6" s="68"/>
      <c r="AE6" s="68"/>
      <c r="AF6" s="68"/>
      <c r="AG6" s="68"/>
      <c r="AH6" s="68"/>
      <c r="AI6" s="68"/>
      <c r="AJ6" s="68"/>
      <c r="AK6" s="68"/>
      <c r="AL6" s="68"/>
      <c r="AM6" s="68"/>
      <c r="AN6" s="68"/>
      <c r="AO6" s="68"/>
      <c r="AP6" s="68"/>
      <c r="AQ6" s="68"/>
      <c r="AR6" s="68"/>
      <c r="AS6" s="68"/>
      <c r="AT6" s="61"/>
    </row>
    <row r="7" spans="1:46" s="62" customFormat="1" ht="24.95" customHeight="1">
      <c r="A7" s="98"/>
      <c r="B7" s="76"/>
      <c r="C7" s="779" t="s">
        <v>460</v>
      </c>
      <c r="D7" s="726"/>
      <c r="E7" s="726"/>
      <c r="F7" s="726"/>
      <c r="G7" s="726"/>
      <c r="H7" s="726"/>
      <c r="I7" s="726"/>
      <c r="J7" s="91"/>
      <c r="K7" s="91"/>
      <c r="L7" s="91"/>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80"/>
      <c r="D8" s="725"/>
      <c r="E8" s="725"/>
      <c r="F8" s="725"/>
      <c r="G8" s="725"/>
      <c r="H8" s="725"/>
      <c r="I8" s="725"/>
      <c r="J8" s="89"/>
      <c r="K8" s="89"/>
      <c r="L8" s="89"/>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80"/>
      <c r="D9" s="725"/>
      <c r="E9" s="725"/>
      <c r="F9" s="725"/>
      <c r="G9" s="725"/>
      <c r="H9" s="725"/>
      <c r="I9" s="725"/>
      <c r="J9" s="89"/>
      <c r="K9" s="89"/>
      <c r="L9" s="89"/>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8"/>
      <c r="B10" s="76"/>
      <c r="C10" s="780"/>
      <c r="D10" s="725"/>
      <c r="E10" s="725"/>
      <c r="F10" s="725"/>
      <c r="G10" s="725"/>
      <c r="H10" s="725"/>
      <c r="I10" s="725"/>
      <c r="J10" s="89"/>
      <c r="K10" s="89"/>
      <c r="L10" s="89"/>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8"/>
      <c r="B11" s="76"/>
      <c r="C11" s="780"/>
      <c r="D11" s="725"/>
      <c r="E11" s="725"/>
      <c r="F11" s="725"/>
      <c r="G11" s="725"/>
      <c r="H11" s="725"/>
      <c r="I11" s="725"/>
      <c r="J11" s="89"/>
      <c r="K11" s="89"/>
      <c r="L11" s="89"/>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8"/>
      <c r="B12" s="76"/>
      <c r="C12" s="780"/>
      <c r="D12" s="725"/>
      <c r="E12" s="725"/>
      <c r="F12" s="725"/>
      <c r="G12" s="725"/>
      <c r="H12" s="725"/>
      <c r="I12" s="725"/>
      <c r="J12" s="89"/>
      <c r="K12" s="89"/>
      <c r="L12" s="89"/>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8"/>
      <c r="B13" s="76"/>
      <c r="C13" s="780"/>
      <c r="D13" s="725"/>
      <c r="E13" s="725"/>
      <c r="F13" s="725"/>
      <c r="G13" s="725"/>
      <c r="H13" s="725"/>
      <c r="I13" s="725"/>
      <c r="J13" s="89"/>
      <c r="K13" s="89"/>
      <c r="L13" s="89"/>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8"/>
      <c r="B14" s="76"/>
      <c r="C14" s="780"/>
      <c r="D14" s="725"/>
      <c r="E14" s="725"/>
      <c r="F14" s="725"/>
      <c r="G14" s="725"/>
      <c r="H14" s="725"/>
      <c r="I14" s="725"/>
      <c r="J14" s="89"/>
      <c r="K14" s="89"/>
      <c r="L14" s="89"/>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8"/>
      <c r="B15" s="76"/>
      <c r="C15" s="780"/>
      <c r="D15" s="725"/>
      <c r="E15" s="725"/>
      <c r="F15" s="725"/>
      <c r="G15" s="725"/>
      <c r="H15" s="725"/>
      <c r="I15" s="725"/>
      <c r="J15" s="89"/>
      <c r="K15" s="89"/>
      <c r="L15" s="89"/>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c r="A16" s="98"/>
      <c r="B16" s="76"/>
      <c r="C16" s="780"/>
      <c r="D16" s="725"/>
      <c r="E16" s="725"/>
      <c r="F16" s="725"/>
      <c r="G16" s="725"/>
      <c r="H16" s="725"/>
      <c r="I16" s="725"/>
      <c r="J16" s="89"/>
      <c r="K16" s="89"/>
      <c r="L16" s="89"/>
      <c r="M16" s="77"/>
      <c r="N16" s="74"/>
      <c r="O16" s="75"/>
      <c r="P16" s="75"/>
      <c r="Q16" s="75"/>
      <c r="R16" s="75"/>
      <c r="S16" s="75"/>
      <c r="T16" s="75"/>
      <c r="U16" s="75"/>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24.95" customHeight="1">
      <c r="A17" s="98"/>
      <c r="B17" s="76"/>
      <c r="C17" s="780"/>
      <c r="D17" s="725"/>
      <c r="E17" s="725"/>
      <c r="F17" s="725"/>
      <c r="G17" s="725"/>
      <c r="H17" s="725"/>
      <c r="I17" s="725"/>
      <c r="J17" s="89"/>
      <c r="K17" s="89"/>
      <c r="L17" s="89"/>
      <c r="M17" s="77"/>
      <c r="N17" s="74"/>
      <c r="O17" s="75"/>
      <c r="P17" s="75"/>
      <c r="Q17" s="75"/>
      <c r="R17" s="75"/>
      <c r="S17" s="75"/>
      <c r="T17" s="75"/>
      <c r="U17" s="7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24.95" customHeight="1">
      <c r="A18" s="98"/>
      <c r="B18" s="76"/>
      <c r="C18" s="780"/>
      <c r="D18" s="725"/>
      <c r="E18" s="725"/>
      <c r="F18" s="725"/>
      <c r="G18" s="725"/>
      <c r="H18" s="725"/>
      <c r="I18" s="725"/>
      <c r="J18" s="89"/>
      <c r="K18" s="89"/>
      <c r="L18" s="89"/>
      <c r="M18" s="77"/>
      <c r="N18" s="74"/>
      <c r="O18" s="75"/>
      <c r="P18" s="75"/>
      <c r="Q18" s="75"/>
      <c r="R18" s="75"/>
      <c r="S18" s="75"/>
      <c r="T18" s="75"/>
      <c r="U18" s="75"/>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4"/>
      <c r="B19" s="76"/>
      <c r="C19" s="780"/>
      <c r="D19" s="725"/>
      <c r="E19" s="725"/>
      <c r="F19" s="725"/>
      <c r="G19" s="725"/>
      <c r="H19" s="725"/>
      <c r="I19" s="725"/>
      <c r="J19" s="89"/>
      <c r="K19" s="89"/>
      <c r="L19" s="89"/>
      <c r="M19" s="77"/>
      <c r="N19" s="74"/>
      <c r="O19" s="75"/>
      <c r="P19" s="75"/>
      <c r="Q19" s="75"/>
      <c r="R19" s="75"/>
      <c r="S19" s="75"/>
      <c r="T19" s="75"/>
      <c r="U19" s="75"/>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24.95" customHeight="1">
      <c r="A20" s="94"/>
      <c r="B20" s="76"/>
      <c r="C20" s="88"/>
      <c r="D20" s="93"/>
      <c r="E20" s="93"/>
      <c r="F20" s="93"/>
      <c r="G20" s="93"/>
      <c r="H20" s="93"/>
      <c r="I20" s="93"/>
      <c r="J20" s="93"/>
      <c r="K20" s="93"/>
      <c r="L20" s="93"/>
      <c r="M20" s="68"/>
      <c r="N20" s="74"/>
      <c r="O20" s="75"/>
      <c r="P20" s="75"/>
      <c r="Q20" s="75"/>
      <c r="R20" s="75"/>
      <c r="S20" s="75"/>
      <c r="T20" s="75"/>
      <c r="U20" s="75"/>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4"/>
      <c r="B21" s="76"/>
      <c r="C21" s="327" t="str">
        <f>Índice!D49</f>
        <v>GRI 305-1</v>
      </c>
      <c r="D21" s="783" t="str">
        <f>Índice!E49</f>
        <v>Direct (Scope 1) GHG emissions</v>
      </c>
      <c r="E21" s="730"/>
      <c r="F21" s="730"/>
      <c r="G21" s="730"/>
      <c r="H21" s="730"/>
      <c r="I21" s="731"/>
      <c r="J21" s="53"/>
      <c r="K21" s="53"/>
      <c r="L21" s="50"/>
      <c r="M21" s="70"/>
      <c r="N21" s="74"/>
      <c r="O21" s="75"/>
      <c r="P21" s="75"/>
      <c r="Q21" s="75"/>
      <c r="R21" s="75"/>
      <c r="S21" s="75"/>
      <c r="T21" s="75"/>
      <c r="U21" s="7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4"/>
      <c r="B22" s="76"/>
      <c r="C22" s="328" t="str">
        <f>Índice!D55</f>
        <v>SASB IF-EU-110a.1</v>
      </c>
      <c r="D22" s="783" t="str">
        <f>Índice!E55</f>
        <v>Gross global scope 1 emissions, percentage covered under emissions-limiting regulations</v>
      </c>
      <c r="E22" s="783"/>
      <c r="F22" s="783"/>
      <c r="G22" s="783"/>
      <c r="H22" s="783"/>
      <c r="I22" s="784"/>
      <c r="J22" s="53"/>
      <c r="K22" s="53"/>
      <c r="L22" s="50"/>
      <c r="M22" s="70"/>
      <c r="N22" s="74"/>
      <c r="O22" s="75"/>
      <c r="P22" s="75"/>
      <c r="Q22" s="75"/>
      <c r="R22" s="75"/>
      <c r="S22" s="75"/>
      <c r="T22" s="75"/>
      <c r="U22" s="75"/>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s="62" customFormat="1" ht="24.95" customHeight="1">
      <c r="A23" s="94"/>
      <c r="B23" s="76"/>
      <c r="C23" s="785" t="s">
        <v>467</v>
      </c>
      <c r="D23" s="786"/>
      <c r="E23" s="786"/>
      <c r="F23" s="786"/>
      <c r="G23" s="786"/>
      <c r="H23" s="786"/>
      <c r="I23" s="786"/>
      <c r="J23" s="85"/>
      <c r="L23" s="50"/>
      <c r="M23" s="70"/>
      <c r="N23" s="74"/>
      <c r="O23" s="75"/>
      <c r="P23" s="75"/>
      <c r="Q23" s="75"/>
      <c r="R23" s="75"/>
      <c r="S23" s="75"/>
      <c r="T23" s="75"/>
      <c r="U23" s="75"/>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s="62" customFormat="1" ht="35.1" customHeight="1">
      <c r="A24" s="94"/>
      <c r="B24" s="76"/>
      <c r="C24" s="775" t="s">
        <v>461</v>
      </c>
      <c r="D24" s="776"/>
      <c r="E24" s="776"/>
      <c r="F24" s="776"/>
      <c r="G24" s="776"/>
      <c r="H24" s="50"/>
      <c r="I24" s="50"/>
      <c r="J24" s="87"/>
      <c r="L24" s="50"/>
      <c r="M24" s="70"/>
      <c r="N24" s="74"/>
      <c r="O24" s="75"/>
      <c r="P24" s="75"/>
      <c r="Q24" s="75"/>
      <c r="R24" s="75"/>
      <c r="S24" s="75"/>
      <c r="T24" s="75"/>
      <c r="U24" s="7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s="62" customFormat="1" ht="35.1" customHeight="1" thickBot="1">
      <c r="A25" s="94"/>
      <c r="B25" s="76"/>
      <c r="C25" s="773" t="s">
        <v>472</v>
      </c>
      <c r="D25" s="773"/>
      <c r="E25" s="323">
        <v>2022</v>
      </c>
      <c r="F25" s="323">
        <v>2023</v>
      </c>
      <c r="G25" s="324">
        <v>2024</v>
      </c>
      <c r="H25" s="236"/>
      <c r="I25" s="236"/>
      <c r="J25" s="236"/>
      <c r="L25" s="50"/>
      <c r="M25" s="70"/>
      <c r="N25" s="74"/>
      <c r="O25" s="75"/>
      <c r="P25" s="75"/>
      <c r="Q25" s="75"/>
      <c r="R25" s="75"/>
      <c r="S25" s="75"/>
      <c r="T25" s="75"/>
      <c r="U25" s="7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s="62" customFormat="1" ht="24.95" customHeight="1">
      <c r="A26" s="94"/>
      <c r="B26" s="76"/>
      <c r="C26" s="764" t="s">
        <v>462</v>
      </c>
      <c r="D26" s="764"/>
      <c r="E26" s="342">
        <v>2184049</v>
      </c>
      <c r="F26" s="342">
        <v>2357385</v>
      </c>
      <c r="G26" s="343">
        <v>3827253.943645</v>
      </c>
      <c r="H26" s="236"/>
      <c r="I26" s="236"/>
      <c r="J26" s="236"/>
      <c r="L26" s="50"/>
      <c r="M26" s="70"/>
      <c r="N26" s="74"/>
      <c r="O26" s="75"/>
      <c r="P26" s="75"/>
      <c r="Q26" s="75"/>
      <c r="R26" s="75"/>
      <c r="S26" s="75"/>
      <c r="T26" s="75"/>
      <c r="U26" s="7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s="62" customFormat="1" ht="24.95" customHeight="1">
      <c r="A27" s="94"/>
      <c r="B27" s="76"/>
      <c r="C27" s="764" t="s">
        <v>464</v>
      </c>
      <c r="D27" s="764"/>
      <c r="E27" s="342">
        <v>490804</v>
      </c>
      <c r="F27" s="342">
        <v>346782</v>
      </c>
      <c r="G27" s="343">
        <v>872885.67272200005</v>
      </c>
      <c r="H27" s="236"/>
      <c r="I27" s="236"/>
      <c r="J27" s="236"/>
      <c r="L27" s="50"/>
      <c r="M27" s="70"/>
      <c r="N27" s="74"/>
      <c r="O27" s="75"/>
      <c r="P27" s="75"/>
      <c r="Q27" s="75"/>
      <c r="R27" s="75"/>
      <c r="S27" s="75"/>
      <c r="T27" s="75"/>
      <c r="U27" s="75"/>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1"/>
    </row>
    <row r="28" spans="1:46" s="62" customFormat="1" ht="24.95" customHeight="1">
      <c r="A28" s="94"/>
      <c r="B28" s="76"/>
      <c r="C28" s="764" t="s">
        <v>463</v>
      </c>
      <c r="D28" s="764"/>
      <c r="E28" s="342">
        <v>5436</v>
      </c>
      <c r="F28" s="342">
        <v>4851</v>
      </c>
      <c r="G28" s="343">
        <v>7327.0619999999999</v>
      </c>
      <c r="H28" s="236"/>
      <c r="I28" s="236"/>
      <c r="J28" s="236"/>
      <c r="L28" s="50"/>
      <c r="M28" s="70"/>
      <c r="N28" s="74"/>
      <c r="O28" s="75"/>
      <c r="P28" s="75"/>
      <c r="Q28" s="75"/>
      <c r="R28" s="75"/>
      <c r="S28" s="75"/>
      <c r="T28" s="75"/>
      <c r="U28" s="75"/>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1"/>
    </row>
    <row r="29" spans="1:46" s="62" customFormat="1" ht="24.95" customHeight="1">
      <c r="A29" s="94"/>
      <c r="B29" s="76"/>
      <c r="C29" s="764" t="s">
        <v>465</v>
      </c>
      <c r="D29" s="764"/>
      <c r="E29" s="342">
        <v>1109</v>
      </c>
      <c r="F29" s="342">
        <v>567</v>
      </c>
      <c r="G29" s="343">
        <v>593.28805899999998</v>
      </c>
      <c r="H29" s="236"/>
      <c r="I29" s="236"/>
      <c r="J29" s="236"/>
      <c r="L29" s="50"/>
      <c r="M29" s="70"/>
      <c r="N29" s="74"/>
      <c r="O29" s="75"/>
      <c r="P29" s="75"/>
      <c r="Q29" s="75"/>
      <c r="R29" s="75"/>
      <c r="S29" s="75"/>
      <c r="T29" s="75"/>
      <c r="U29" s="75"/>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1"/>
    </row>
    <row r="30" spans="1:46" s="62" customFormat="1" ht="24.95" customHeight="1">
      <c r="A30" s="94"/>
      <c r="B30" s="76"/>
      <c r="C30" s="764" t="s">
        <v>466</v>
      </c>
      <c r="D30" s="764"/>
      <c r="E30" s="342" t="s">
        <v>1</v>
      </c>
      <c r="F30" s="342">
        <v>27</v>
      </c>
      <c r="G30" s="343">
        <v>2542.1159830000001</v>
      </c>
      <c r="H30" s="236"/>
      <c r="I30" s="236"/>
      <c r="J30" s="236"/>
      <c r="L30" s="50"/>
      <c r="M30" s="70"/>
      <c r="N30" s="74"/>
      <c r="O30" s="75"/>
      <c r="P30" s="75"/>
      <c r="Q30" s="75"/>
      <c r="R30" s="75"/>
      <c r="S30" s="75"/>
      <c r="T30" s="75"/>
      <c r="U30" s="75"/>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1"/>
    </row>
    <row r="31" spans="1:46" s="62" customFormat="1" ht="24.95" customHeight="1">
      <c r="A31" s="94"/>
      <c r="B31" s="76"/>
      <c r="C31" s="781" t="s">
        <v>2</v>
      </c>
      <c r="D31" s="781"/>
      <c r="E31" s="337">
        <v>2681397</v>
      </c>
      <c r="F31" s="337">
        <v>2709612</v>
      </c>
      <c r="G31" s="344">
        <v>4710602.0820000004</v>
      </c>
      <c r="H31" s="236"/>
      <c r="I31" s="236"/>
      <c r="J31" s="236"/>
      <c r="L31" s="50"/>
      <c r="M31" s="70"/>
      <c r="N31" s="74"/>
      <c r="O31" s="75"/>
      <c r="P31" s="75"/>
      <c r="Q31" s="75"/>
      <c r="R31" s="75"/>
      <c r="S31" s="75"/>
      <c r="T31" s="75"/>
      <c r="U31" s="75"/>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1"/>
    </row>
    <row r="32" spans="1:46" s="62" customFormat="1" ht="35.1" customHeight="1">
      <c r="A32" s="94"/>
      <c r="B32" s="76"/>
      <c r="C32" s="796" t="s">
        <v>468</v>
      </c>
      <c r="D32" s="797"/>
      <c r="E32" s="797"/>
      <c r="F32" s="797"/>
      <c r="G32" s="797"/>
      <c r="H32" s="236"/>
      <c r="I32" s="236"/>
      <c r="J32" s="236"/>
      <c r="L32" s="50"/>
      <c r="M32" s="70"/>
      <c r="N32" s="74"/>
      <c r="O32" s="75"/>
      <c r="P32" s="75"/>
      <c r="Q32" s="75"/>
      <c r="R32" s="75"/>
      <c r="S32" s="75"/>
      <c r="T32" s="75"/>
      <c r="U32" s="7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1"/>
    </row>
    <row r="33" spans="1:46" s="62" customFormat="1" ht="24.95" customHeight="1">
      <c r="A33" s="94"/>
      <c r="B33" s="76"/>
      <c r="C33" s="798" t="s">
        <v>469</v>
      </c>
      <c r="D33" s="799"/>
      <c r="E33" s="799"/>
      <c r="F33" s="799"/>
      <c r="G33" s="799"/>
      <c r="H33" s="196"/>
      <c r="I33" s="196"/>
      <c r="J33" s="196"/>
      <c r="K33" s="196"/>
      <c r="L33" s="50"/>
      <c r="M33" s="70"/>
      <c r="N33" s="74"/>
      <c r="O33" s="75"/>
      <c r="P33" s="75"/>
      <c r="Q33" s="75"/>
      <c r="R33" s="75"/>
      <c r="S33" s="75"/>
      <c r="T33" s="75"/>
      <c r="U33" s="75"/>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1"/>
    </row>
    <row r="34" spans="1:46" s="62" customFormat="1" ht="24.95" customHeight="1">
      <c r="A34" s="94"/>
      <c r="B34" s="76"/>
      <c r="C34" s="770" t="s">
        <v>470</v>
      </c>
      <c r="D34" s="770"/>
      <c r="E34" s="770"/>
      <c r="F34" s="770"/>
      <c r="G34" s="770"/>
      <c r="H34" s="361"/>
      <c r="L34" s="50"/>
      <c r="M34" s="70"/>
      <c r="N34" s="74"/>
      <c r="O34" s="75"/>
      <c r="P34" s="75"/>
      <c r="Q34" s="75"/>
      <c r="R34" s="75"/>
      <c r="S34" s="75"/>
      <c r="T34" s="75"/>
      <c r="U34" s="75"/>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1"/>
    </row>
    <row r="35" spans="1:46" s="62" customFormat="1" ht="24.95" customHeight="1">
      <c r="A35" s="94"/>
      <c r="B35" s="76"/>
      <c r="C35" s="770"/>
      <c r="D35" s="770"/>
      <c r="E35" s="770"/>
      <c r="F35" s="770"/>
      <c r="G35" s="770"/>
      <c r="H35" s="361"/>
      <c r="L35" s="50"/>
      <c r="M35" s="70"/>
      <c r="N35" s="74"/>
      <c r="O35" s="75"/>
      <c r="P35" s="75"/>
      <c r="Q35" s="75"/>
      <c r="R35" s="75"/>
      <c r="S35" s="75"/>
      <c r="T35" s="75"/>
      <c r="U35" s="75"/>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1"/>
    </row>
    <row r="36" spans="1:46" s="62" customFormat="1" ht="10.5" customHeight="1">
      <c r="A36" s="94"/>
      <c r="B36" s="76"/>
      <c r="C36" s="770"/>
      <c r="D36" s="770"/>
      <c r="E36" s="770"/>
      <c r="F36" s="770"/>
      <c r="G36" s="770"/>
      <c r="H36" s="361"/>
      <c r="L36" s="50"/>
      <c r="M36" s="70"/>
      <c r="N36" s="74"/>
      <c r="O36" s="75"/>
      <c r="P36" s="75"/>
      <c r="Q36" s="75"/>
      <c r="R36" s="75"/>
      <c r="S36" s="75"/>
      <c r="T36" s="75"/>
      <c r="U36" s="75"/>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1"/>
    </row>
    <row r="37" spans="1:46" s="62" customFormat="1" ht="35.1" customHeight="1">
      <c r="A37" s="94"/>
      <c r="B37" s="76"/>
      <c r="C37" s="770" t="s">
        <v>471</v>
      </c>
      <c r="D37" s="770"/>
      <c r="E37" s="770"/>
      <c r="F37" s="770"/>
      <c r="G37" s="770"/>
      <c r="H37" s="361"/>
      <c r="L37" s="50"/>
      <c r="M37" s="70"/>
      <c r="N37" s="74"/>
      <c r="O37" s="75"/>
      <c r="P37" s="75"/>
      <c r="Q37" s="75"/>
      <c r="R37" s="75"/>
      <c r="S37" s="75"/>
      <c r="T37" s="75"/>
      <c r="U37" s="75"/>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1"/>
    </row>
    <row r="38" spans="1:46" s="62" customFormat="1" ht="24.95" customHeight="1">
      <c r="A38" s="94"/>
      <c r="B38" s="76"/>
      <c r="C38" s="775"/>
      <c r="D38" s="776"/>
      <c r="E38" s="776"/>
      <c r="F38" s="776"/>
      <c r="G38" s="776"/>
      <c r="L38" s="50"/>
      <c r="M38" s="70"/>
      <c r="N38" s="74"/>
      <c r="O38" s="75"/>
      <c r="P38" s="75"/>
      <c r="Q38" s="75"/>
      <c r="R38" s="75"/>
      <c r="S38" s="75"/>
      <c r="T38" s="75"/>
      <c r="U38" s="75"/>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1"/>
    </row>
    <row r="39" spans="1:46" s="62" customFormat="1" ht="35.1" customHeight="1" thickBot="1">
      <c r="A39" s="94"/>
      <c r="B39" s="76"/>
      <c r="C39" s="773" t="s">
        <v>473</v>
      </c>
      <c r="D39" s="773"/>
      <c r="E39" s="323">
        <v>2022</v>
      </c>
      <c r="F39" s="323">
        <v>2023</v>
      </c>
      <c r="G39" s="324">
        <v>2024</v>
      </c>
      <c r="L39" s="50"/>
      <c r="M39" s="70"/>
      <c r="N39" s="74"/>
      <c r="O39" s="75"/>
      <c r="P39" s="75"/>
      <c r="Q39" s="75"/>
      <c r="R39" s="75"/>
      <c r="S39" s="75"/>
      <c r="T39" s="75"/>
      <c r="U39" s="75"/>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1"/>
    </row>
    <row r="40" spans="1:46" s="62" customFormat="1" ht="24.95" customHeight="1">
      <c r="A40" s="94"/>
      <c r="B40" s="76"/>
      <c r="C40" s="782" t="s">
        <v>474</v>
      </c>
      <c r="D40" s="782"/>
      <c r="E40" s="345">
        <v>194</v>
      </c>
      <c r="F40" s="345">
        <v>352</v>
      </c>
      <c r="G40" s="346">
        <v>996.87249799999995</v>
      </c>
      <c r="L40" s="50"/>
      <c r="M40" s="70"/>
      <c r="N40" s="74"/>
      <c r="O40" s="75"/>
      <c r="P40" s="75"/>
      <c r="Q40" s="75"/>
      <c r="R40" s="75"/>
      <c r="S40" s="75"/>
      <c r="T40" s="75"/>
      <c r="U40" s="75"/>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1"/>
    </row>
    <row r="41" spans="1:46" s="62" customFormat="1" ht="24.95" customHeight="1">
      <c r="A41" s="94"/>
      <c r="B41" s="76"/>
      <c r="C41" s="764" t="s">
        <v>475</v>
      </c>
      <c r="D41" s="764"/>
      <c r="E41" s="342">
        <v>116</v>
      </c>
      <c r="F41" s="342">
        <v>78</v>
      </c>
      <c r="G41" s="347">
        <v>83.621950999999996</v>
      </c>
      <c r="L41" s="50"/>
      <c r="M41" s="70"/>
      <c r="N41" s="74"/>
      <c r="O41" s="75"/>
      <c r="P41" s="75"/>
      <c r="Q41" s="75"/>
      <c r="R41" s="75"/>
      <c r="S41" s="75"/>
      <c r="T41" s="75"/>
      <c r="U41" s="75"/>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1"/>
    </row>
    <row r="42" spans="1:46" s="62" customFormat="1" ht="24.95" customHeight="1">
      <c r="A42" s="94"/>
      <c r="B42" s="76"/>
      <c r="C42" s="781" t="s">
        <v>2</v>
      </c>
      <c r="D42" s="781"/>
      <c r="E42" s="337">
        <v>310</v>
      </c>
      <c r="F42" s="337">
        <v>430</v>
      </c>
      <c r="G42" s="338">
        <v>1080.4939999999999</v>
      </c>
      <c r="L42" s="50"/>
      <c r="M42" s="70"/>
      <c r="N42" s="74"/>
      <c r="O42" s="75"/>
      <c r="P42" s="75"/>
      <c r="Q42" s="75"/>
      <c r="R42" s="75"/>
      <c r="S42" s="75"/>
      <c r="T42" s="75"/>
      <c r="U42" s="75"/>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1"/>
    </row>
    <row r="43" spans="1:46" s="62" customFormat="1" ht="24.95" customHeight="1">
      <c r="A43" s="94"/>
      <c r="B43" s="76"/>
      <c r="C43" s="348"/>
      <c r="D43" s="348"/>
      <c r="E43" s="348"/>
      <c r="F43" s="131"/>
      <c r="G43" s="131"/>
      <c r="L43" s="50"/>
      <c r="M43" s="70"/>
      <c r="N43" s="74"/>
      <c r="O43" s="75"/>
      <c r="P43" s="75"/>
      <c r="Q43" s="75"/>
      <c r="R43" s="75"/>
      <c r="S43" s="75"/>
      <c r="T43" s="75"/>
      <c r="U43" s="75"/>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1"/>
    </row>
    <row r="44" spans="1:46" s="62" customFormat="1" ht="24.95" customHeight="1" thickBot="1">
      <c r="A44" s="94"/>
      <c r="B44" s="76"/>
      <c r="C44" s="319" t="s">
        <v>480</v>
      </c>
      <c r="D44" s="323">
        <v>2022</v>
      </c>
      <c r="E44" s="323">
        <v>2023</v>
      </c>
      <c r="F44" s="351">
        <v>2024</v>
      </c>
      <c r="L44" s="50"/>
      <c r="M44" s="70"/>
      <c r="N44" s="74"/>
      <c r="O44" s="75"/>
      <c r="P44" s="75"/>
      <c r="Q44" s="75"/>
      <c r="R44" s="75"/>
      <c r="S44" s="75"/>
      <c r="T44" s="75"/>
      <c r="U44" s="75"/>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1"/>
    </row>
    <row r="45" spans="1:46" s="62" customFormat="1" ht="24.95" customHeight="1">
      <c r="A45" s="94"/>
      <c r="B45" s="76"/>
      <c r="C45" s="205" t="s">
        <v>4</v>
      </c>
      <c r="D45" s="352">
        <v>457.97495445000004</v>
      </c>
      <c r="E45" s="352">
        <v>512.53376553499993</v>
      </c>
      <c r="F45" s="352">
        <v>911.14383256999997</v>
      </c>
      <c r="L45" s="50"/>
      <c r="M45" s="70"/>
      <c r="N45" s="74"/>
      <c r="O45" s="75"/>
      <c r="P45" s="75"/>
      <c r="Q45" s="75"/>
      <c r="R45" s="75"/>
      <c r="S45" s="75"/>
      <c r="T45" s="75"/>
      <c r="U45" s="75"/>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1"/>
    </row>
    <row r="46" spans="1:46" s="62" customFormat="1" ht="24.95" customHeight="1">
      <c r="A46" s="94"/>
      <c r="B46" s="76"/>
      <c r="C46" s="205" t="s">
        <v>476</v>
      </c>
      <c r="D46" s="352">
        <v>2212.4284068769998</v>
      </c>
      <c r="E46" s="352">
        <v>2047.0839158179999</v>
      </c>
      <c r="F46" s="352">
        <v>2888.5647932830007</v>
      </c>
      <c r="L46" s="50"/>
      <c r="M46" s="70"/>
      <c r="N46" s="74"/>
      <c r="O46" s="75"/>
      <c r="P46" s="75"/>
      <c r="Q46" s="75"/>
      <c r="R46" s="75"/>
      <c r="S46" s="75"/>
      <c r="T46" s="75"/>
      <c r="U46" s="75"/>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1"/>
    </row>
    <row r="47" spans="1:46" s="62" customFormat="1" ht="24.95" customHeight="1">
      <c r="A47" s="94"/>
      <c r="B47" s="76"/>
      <c r="C47" s="205" t="s">
        <v>477</v>
      </c>
      <c r="D47" s="352">
        <v>10.993941762</v>
      </c>
      <c r="E47" s="352">
        <v>149.97009459500001</v>
      </c>
      <c r="F47" s="352">
        <v>820.39970336199997</v>
      </c>
      <c r="L47" s="50"/>
      <c r="M47" s="70"/>
      <c r="N47" s="74"/>
      <c r="O47" s="75"/>
      <c r="P47" s="75"/>
      <c r="Q47" s="75"/>
      <c r="R47" s="75"/>
      <c r="S47" s="75"/>
      <c r="T47" s="75"/>
      <c r="U47" s="75"/>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1"/>
    </row>
    <row r="48" spans="1:46" s="62" customFormat="1" ht="24.95" customHeight="1">
      <c r="A48" s="94"/>
      <c r="B48" s="76"/>
      <c r="C48" s="205" t="s">
        <v>478</v>
      </c>
      <c r="D48" s="352">
        <v>0</v>
      </c>
      <c r="E48" s="352">
        <v>0</v>
      </c>
      <c r="F48" s="352">
        <v>90.465462656</v>
      </c>
      <c r="L48" s="50"/>
      <c r="M48" s="70"/>
      <c r="N48" s="74"/>
      <c r="O48" s="75"/>
      <c r="P48" s="75"/>
      <c r="Q48" s="75"/>
      <c r="R48" s="75"/>
      <c r="S48" s="75"/>
      <c r="T48" s="75"/>
      <c r="U48" s="75"/>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1"/>
    </row>
    <row r="49" spans="1:46" s="62" customFormat="1" ht="24.95" customHeight="1">
      <c r="A49" s="94"/>
      <c r="B49" s="76"/>
      <c r="C49" s="205" t="s">
        <v>479</v>
      </c>
      <c r="D49" s="354">
        <f>SUM(D50:D52)</f>
        <v>0</v>
      </c>
      <c r="E49" s="353">
        <f>SUM(E50:E52)</f>
        <v>2.4680000000000001E-2</v>
      </c>
      <c r="F49" s="353">
        <f>SUM(F50:F52)</f>
        <v>2.8288538000000005E-2</v>
      </c>
      <c r="G49" s="353"/>
      <c r="L49" s="50"/>
      <c r="M49" s="70"/>
      <c r="N49" s="74"/>
      <c r="O49" s="75"/>
      <c r="P49" s="75"/>
      <c r="Q49" s="75"/>
      <c r="R49" s="75"/>
      <c r="S49" s="75"/>
      <c r="T49" s="75"/>
      <c r="U49" s="75"/>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1"/>
    </row>
    <row r="50" spans="1:46" s="62" customFormat="1" ht="24.95" customHeight="1">
      <c r="A50" s="94"/>
      <c r="B50" s="76"/>
      <c r="C50" s="355" t="s">
        <v>183</v>
      </c>
      <c r="D50" s="356">
        <v>0</v>
      </c>
      <c r="E50" s="356">
        <v>0</v>
      </c>
      <c r="F50" s="357">
        <v>1.4539476000000001E-2</v>
      </c>
      <c r="G50" s="353"/>
      <c r="L50" s="50"/>
      <c r="M50" s="70"/>
      <c r="N50" s="74"/>
      <c r="O50" s="75"/>
      <c r="P50" s="75"/>
      <c r="Q50" s="75"/>
      <c r="R50" s="75"/>
      <c r="S50" s="75"/>
      <c r="T50" s="75"/>
      <c r="U50" s="75"/>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1"/>
    </row>
    <row r="51" spans="1:46" s="62" customFormat="1" ht="24.95" customHeight="1">
      <c r="A51" s="94"/>
      <c r="B51" s="76"/>
      <c r="C51" s="355" t="s">
        <v>185</v>
      </c>
      <c r="D51" s="356">
        <v>0</v>
      </c>
      <c r="E51" s="357">
        <v>2.4680000000000001E-2</v>
      </c>
      <c r="F51" s="357">
        <v>1.3619062000000001E-2</v>
      </c>
      <c r="H51" s="810" t="s">
        <v>482</v>
      </c>
      <c r="I51" s="811"/>
      <c r="L51" s="50"/>
      <c r="M51" s="70"/>
      <c r="N51" s="74"/>
      <c r="O51" s="75"/>
      <c r="P51" s="75"/>
      <c r="Q51" s="75"/>
      <c r="R51" s="75"/>
      <c r="S51" s="75"/>
      <c r="T51" s="75"/>
      <c r="U51" s="75"/>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1"/>
    </row>
    <row r="52" spans="1:46" s="62" customFormat="1" ht="24.95" customHeight="1">
      <c r="A52" s="94"/>
      <c r="B52" s="76"/>
      <c r="C52" s="355" t="s">
        <v>184</v>
      </c>
      <c r="D52" s="356">
        <v>0</v>
      </c>
      <c r="E52" s="356">
        <v>0</v>
      </c>
      <c r="F52" s="357">
        <v>1.3000000000000002E-4</v>
      </c>
      <c r="H52" s="812"/>
      <c r="I52" s="813"/>
      <c r="L52" s="50"/>
      <c r="M52" s="70"/>
      <c r="N52" s="74"/>
      <c r="O52" s="75"/>
      <c r="P52" s="75"/>
      <c r="Q52" s="75"/>
      <c r="R52" s="75"/>
      <c r="S52" s="75"/>
      <c r="T52" s="75"/>
      <c r="U52" s="75"/>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1"/>
    </row>
    <row r="53" spans="1:46" s="62" customFormat="1" ht="24.95" customHeight="1">
      <c r="A53" s="94"/>
      <c r="B53" s="76"/>
      <c r="C53" s="350" t="s">
        <v>481</v>
      </c>
      <c r="D53" s="337">
        <v>2681.3973030000002</v>
      </c>
      <c r="E53" s="337">
        <v>2709.6124559999998</v>
      </c>
      <c r="F53" s="338">
        <v>4710.6020799999997</v>
      </c>
      <c r="H53" s="814"/>
      <c r="I53" s="815"/>
      <c r="L53" s="50"/>
      <c r="M53" s="70"/>
      <c r="N53" s="74"/>
      <c r="O53" s="75"/>
      <c r="P53" s="75"/>
      <c r="Q53" s="75"/>
      <c r="R53" s="75"/>
      <c r="S53" s="75"/>
      <c r="T53" s="75"/>
      <c r="U53" s="75"/>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1"/>
    </row>
    <row r="54" spans="1:46" s="62" customFormat="1" ht="24.95" customHeight="1">
      <c r="A54" s="94"/>
      <c r="B54" s="76"/>
      <c r="L54" s="50"/>
      <c r="M54" s="70"/>
      <c r="N54" s="74"/>
      <c r="O54" s="75"/>
      <c r="P54" s="75"/>
      <c r="Q54" s="75"/>
      <c r="R54" s="75"/>
      <c r="S54" s="75"/>
      <c r="T54" s="75"/>
      <c r="U54" s="75"/>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1"/>
    </row>
    <row r="55" spans="1:46" s="62" customFormat="1" ht="24.95" customHeight="1">
      <c r="A55" s="94"/>
      <c r="B55" s="76"/>
      <c r="C55" s="327" t="str">
        <f>Índice!D50</f>
        <v>GRI 305-2</v>
      </c>
      <c r="D55" s="729" t="str">
        <f>Índice!E50</f>
        <v>Energy indirect (Scope 2) GHG emissions</v>
      </c>
      <c r="E55" s="783"/>
      <c r="F55" s="783"/>
      <c r="G55" s="783"/>
      <c r="H55" s="783"/>
      <c r="I55" s="784"/>
      <c r="J55" s="53"/>
      <c r="K55" s="53"/>
      <c r="L55" s="50"/>
      <c r="M55" s="70"/>
      <c r="N55" s="74"/>
      <c r="O55" s="75"/>
      <c r="P55" s="75"/>
      <c r="Q55" s="75"/>
      <c r="R55" s="75"/>
      <c r="S55" s="75"/>
      <c r="T55" s="75"/>
      <c r="U55" s="75"/>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1"/>
    </row>
    <row r="56" spans="1:46" s="62" customFormat="1" ht="24.95" customHeight="1">
      <c r="A56" s="94"/>
      <c r="B56" s="76"/>
      <c r="C56" s="358" t="str">
        <f>Índice!D56</f>
        <v>SASB IF-EU-110a.2</v>
      </c>
      <c r="D56" s="729" t="str">
        <f>Índice!E56</f>
        <v>Greenhouse gas (GHG) emissions associated with power deliveries</v>
      </c>
      <c r="E56" s="783"/>
      <c r="F56" s="783"/>
      <c r="G56" s="783"/>
      <c r="H56" s="783"/>
      <c r="I56" s="784"/>
      <c r="J56" s="53"/>
      <c r="K56" s="53"/>
      <c r="L56" s="50"/>
      <c r="M56" s="70"/>
      <c r="N56" s="74"/>
      <c r="O56" s="75"/>
      <c r="P56" s="75"/>
      <c r="Q56" s="75"/>
      <c r="R56" s="75"/>
      <c r="S56" s="75"/>
      <c r="T56" s="75"/>
      <c r="U56" s="75"/>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1"/>
    </row>
    <row r="57" spans="1:46" s="62" customFormat="1" ht="24.95" customHeight="1">
      <c r="A57" s="94"/>
      <c r="B57" s="76"/>
      <c r="C57" s="727" t="s">
        <v>488</v>
      </c>
      <c r="D57" s="728"/>
      <c r="E57" s="728"/>
      <c r="F57" s="728"/>
      <c r="G57" s="728"/>
      <c r="H57" s="728"/>
      <c r="I57" s="728"/>
      <c r="J57" s="85"/>
      <c r="L57" s="50"/>
      <c r="M57" s="70"/>
      <c r="N57" s="74"/>
      <c r="O57" s="75"/>
      <c r="P57" s="75"/>
      <c r="Q57" s="75"/>
      <c r="R57" s="75"/>
      <c r="S57" s="75"/>
      <c r="T57" s="75"/>
      <c r="U57" s="75"/>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1"/>
    </row>
    <row r="58" spans="1:46" s="62" customFormat="1" ht="24.95" customHeight="1">
      <c r="A58" s="94"/>
      <c r="B58" s="76"/>
      <c r="C58" s="775" t="s">
        <v>484</v>
      </c>
      <c r="D58" s="776"/>
      <c r="E58" s="776"/>
      <c r="F58" s="776"/>
      <c r="G58" s="776"/>
      <c r="H58" s="87"/>
      <c r="I58" s="87"/>
      <c r="J58" s="85"/>
      <c r="L58" s="50"/>
      <c r="M58" s="70"/>
      <c r="N58" s="74"/>
      <c r="O58" s="75"/>
      <c r="P58" s="75"/>
      <c r="Q58" s="75"/>
      <c r="R58" s="75"/>
      <c r="S58" s="75"/>
      <c r="T58" s="75"/>
      <c r="U58" s="75"/>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1"/>
    </row>
    <row r="59" spans="1:46" s="62" customFormat="1" ht="35.1" customHeight="1" thickBot="1">
      <c r="A59" s="94"/>
      <c r="B59" s="76"/>
      <c r="C59" s="773" t="s">
        <v>483</v>
      </c>
      <c r="D59" s="773"/>
      <c r="E59" s="323">
        <v>2022</v>
      </c>
      <c r="F59" s="323">
        <v>2023</v>
      </c>
      <c r="G59" s="324">
        <v>2024</v>
      </c>
      <c r="L59" s="50"/>
      <c r="M59" s="70"/>
      <c r="N59" s="74"/>
      <c r="O59" s="75"/>
      <c r="P59" s="75"/>
      <c r="Q59" s="75"/>
      <c r="R59" s="75"/>
      <c r="S59" s="75"/>
      <c r="T59" s="75"/>
      <c r="U59" s="75"/>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1"/>
    </row>
    <row r="60" spans="1:46" s="62" customFormat="1" ht="24.95" customHeight="1">
      <c r="A60" s="94"/>
      <c r="B60" s="76"/>
      <c r="C60" s="774" t="s">
        <v>462</v>
      </c>
      <c r="D60" s="774"/>
      <c r="E60" s="359">
        <v>1700</v>
      </c>
      <c r="F60" s="359">
        <v>2644</v>
      </c>
      <c r="G60" s="360">
        <v>4272</v>
      </c>
      <c r="L60" s="50"/>
      <c r="M60" s="70"/>
      <c r="N60" s="74"/>
      <c r="O60" s="75"/>
      <c r="P60" s="75"/>
      <c r="Q60" s="75"/>
      <c r="R60" s="75"/>
      <c r="S60" s="75"/>
      <c r="T60" s="75"/>
      <c r="U60" s="75"/>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1"/>
    </row>
    <row r="61" spans="1:46" s="62" customFormat="1" ht="35.1" customHeight="1">
      <c r="A61" s="94"/>
      <c r="B61" s="76"/>
      <c r="C61" s="800" t="s">
        <v>485</v>
      </c>
      <c r="D61" s="801"/>
      <c r="E61" s="801"/>
      <c r="F61" s="801"/>
      <c r="G61" s="802"/>
      <c r="L61" s="50"/>
      <c r="M61" s="70"/>
      <c r="N61" s="74"/>
      <c r="O61" s="75"/>
      <c r="P61" s="75"/>
      <c r="Q61" s="75"/>
      <c r="R61" s="75"/>
      <c r="S61" s="75"/>
      <c r="T61" s="75"/>
      <c r="U61" s="75"/>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1"/>
    </row>
    <row r="62" spans="1:46" s="62" customFormat="1" ht="43.5" customHeight="1">
      <c r="A62" s="94"/>
      <c r="B62" s="76"/>
      <c r="C62" s="816" t="s">
        <v>486</v>
      </c>
      <c r="D62" s="817"/>
      <c r="E62" s="817"/>
      <c r="F62" s="817"/>
      <c r="G62" s="818"/>
      <c r="H62" s="217"/>
      <c r="I62" s="361"/>
      <c r="L62" s="50"/>
      <c r="M62" s="70"/>
      <c r="N62" s="74"/>
      <c r="O62" s="75"/>
      <c r="P62" s="75"/>
      <c r="Q62" s="75"/>
      <c r="R62" s="75"/>
      <c r="S62" s="75"/>
      <c r="T62" s="75"/>
      <c r="U62" s="75"/>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1"/>
    </row>
    <row r="63" spans="1:46" s="62" customFormat="1" ht="24.95" customHeight="1">
      <c r="A63" s="94"/>
      <c r="B63" s="76"/>
      <c r="C63" s="805" t="s">
        <v>487</v>
      </c>
      <c r="D63" s="806"/>
      <c r="E63" s="806"/>
      <c r="F63" s="806"/>
      <c r="G63" s="807"/>
      <c r="H63" s="217"/>
      <c r="I63" s="361"/>
      <c r="L63" s="50"/>
      <c r="M63" s="70"/>
      <c r="N63" s="74"/>
      <c r="O63" s="75"/>
      <c r="P63" s="75"/>
      <c r="Q63" s="75"/>
      <c r="R63" s="75"/>
      <c r="S63" s="75"/>
      <c r="T63" s="75"/>
      <c r="U63" s="75"/>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1"/>
    </row>
    <row r="64" spans="1:46" s="62" customFormat="1" ht="24.95" customHeight="1">
      <c r="A64" s="94"/>
      <c r="B64" s="76"/>
      <c r="L64" s="50"/>
      <c r="M64" s="70"/>
      <c r="N64" s="74"/>
      <c r="O64" s="75"/>
      <c r="P64" s="75"/>
      <c r="Q64" s="75"/>
      <c r="R64" s="75"/>
      <c r="S64" s="75"/>
      <c r="T64" s="75"/>
      <c r="U64" s="75"/>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1"/>
    </row>
    <row r="65" spans="1:46" s="62" customFormat="1" ht="24.95" customHeight="1">
      <c r="A65" s="94"/>
      <c r="B65" s="76"/>
      <c r="C65" s="326" t="str">
        <f>Índice!D51</f>
        <v>GRI 305-3</v>
      </c>
      <c r="D65" s="729" t="str">
        <f>Índice!E51</f>
        <v>Other indirect (Scope 3) GHG emissions</v>
      </c>
      <c r="E65" s="783"/>
      <c r="F65" s="783"/>
      <c r="G65" s="783"/>
      <c r="H65" s="783"/>
      <c r="I65" s="784"/>
      <c r="L65" s="50"/>
      <c r="M65" s="70"/>
      <c r="N65" s="74"/>
      <c r="O65" s="75"/>
      <c r="P65" s="75"/>
      <c r="Q65" s="75"/>
      <c r="R65" s="75"/>
      <c r="S65" s="75"/>
      <c r="T65" s="75"/>
      <c r="U65" s="75"/>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1"/>
    </row>
    <row r="66" spans="1:46" s="62" customFormat="1" ht="24.95" customHeight="1">
      <c r="A66" s="94"/>
      <c r="B66" s="76"/>
      <c r="C66" s="803" t="s">
        <v>489</v>
      </c>
      <c r="D66" s="804"/>
      <c r="E66" s="804"/>
      <c r="F66" s="804"/>
      <c r="G66" s="804"/>
      <c r="H66" s="804"/>
      <c r="I66" s="804"/>
      <c r="J66" s="53"/>
      <c r="K66" s="53"/>
      <c r="L66" s="50"/>
      <c r="M66" s="70"/>
      <c r="N66" s="74"/>
      <c r="O66" s="75"/>
      <c r="P66" s="75"/>
      <c r="Q66" s="75"/>
      <c r="R66" s="75"/>
      <c r="S66" s="75"/>
      <c r="T66" s="75"/>
      <c r="U66" s="75"/>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1"/>
    </row>
    <row r="67" spans="1:46" s="62" customFormat="1" ht="24.95" customHeight="1">
      <c r="A67" s="94"/>
      <c r="B67" s="76"/>
      <c r="C67" s="775" t="s">
        <v>491</v>
      </c>
      <c r="D67" s="776"/>
      <c r="E67" s="776"/>
      <c r="F67" s="776"/>
      <c r="G67" s="776"/>
      <c r="H67" s="85"/>
      <c r="I67" s="85"/>
      <c r="J67" s="85"/>
      <c r="L67" s="50"/>
      <c r="M67" s="70"/>
      <c r="N67" s="74"/>
      <c r="O67" s="75"/>
      <c r="P67" s="75"/>
      <c r="Q67" s="75"/>
      <c r="R67" s="75"/>
      <c r="S67" s="75"/>
      <c r="T67" s="75"/>
      <c r="U67" s="75"/>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1"/>
    </row>
    <row r="68" spans="1:46" s="62" customFormat="1" ht="35.1" customHeight="1" thickBot="1">
      <c r="A68" s="94"/>
      <c r="B68" s="76"/>
      <c r="C68" s="773" t="s">
        <v>490</v>
      </c>
      <c r="D68" s="773"/>
      <c r="E68" s="323">
        <v>2022</v>
      </c>
      <c r="F68" s="323">
        <v>2023</v>
      </c>
      <c r="G68" s="324">
        <v>2024</v>
      </c>
      <c r="L68" s="50"/>
      <c r="M68" s="70"/>
      <c r="N68" s="74"/>
      <c r="O68" s="75"/>
      <c r="P68" s="75"/>
      <c r="Q68" s="75"/>
      <c r="R68" s="75"/>
      <c r="S68" s="75"/>
      <c r="T68" s="75"/>
      <c r="U68" s="75"/>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1"/>
    </row>
    <row r="69" spans="1:46" s="62" customFormat="1" ht="24.95" customHeight="1">
      <c r="A69" s="94"/>
      <c r="B69" s="76"/>
      <c r="C69" s="782" t="s">
        <v>492</v>
      </c>
      <c r="D69" s="782"/>
      <c r="E69" s="345" t="s">
        <v>1</v>
      </c>
      <c r="F69" s="345">
        <v>569981</v>
      </c>
      <c r="G69" s="346" t="s">
        <v>1</v>
      </c>
      <c r="L69" s="50"/>
      <c r="M69" s="70"/>
      <c r="N69" s="74"/>
      <c r="O69" s="75"/>
      <c r="P69" s="75"/>
      <c r="Q69" s="75"/>
      <c r="R69" s="75"/>
      <c r="S69" s="75"/>
      <c r="T69" s="75"/>
      <c r="U69" s="75"/>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1"/>
    </row>
    <row r="70" spans="1:46" s="62" customFormat="1" ht="24.95" customHeight="1">
      <c r="A70" s="94"/>
      <c r="B70" s="76"/>
      <c r="C70" s="764" t="s">
        <v>493</v>
      </c>
      <c r="D70" s="764"/>
      <c r="E70" s="342">
        <v>9579</v>
      </c>
      <c r="F70" s="342">
        <v>513</v>
      </c>
      <c r="G70" s="347">
        <v>7374.317</v>
      </c>
      <c r="L70" s="50"/>
      <c r="M70" s="70"/>
      <c r="N70" s="74"/>
      <c r="O70" s="75"/>
      <c r="P70" s="75"/>
      <c r="Q70" s="75"/>
      <c r="R70" s="75"/>
      <c r="S70" s="75"/>
      <c r="T70" s="75"/>
      <c r="U70" s="75"/>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1"/>
    </row>
    <row r="71" spans="1:46" s="62" customFormat="1" ht="24.95" customHeight="1">
      <c r="A71" s="94"/>
      <c r="B71" s="76"/>
      <c r="C71" s="764" t="s">
        <v>494</v>
      </c>
      <c r="D71" s="764"/>
      <c r="E71" s="342">
        <v>8.4000000000000005E-2</v>
      </c>
      <c r="F71" s="342">
        <v>3</v>
      </c>
      <c r="G71" s="347">
        <v>286.83</v>
      </c>
      <c r="L71" s="50"/>
      <c r="M71" s="70"/>
      <c r="N71" s="74"/>
      <c r="O71" s="75"/>
      <c r="P71" s="75"/>
      <c r="Q71" s="75"/>
      <c r="R71" s="75"/>
      <c r="S71" s="75"/>
      <c r="T71" s="75"/>
      <c r="U71" s="75"/>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1"/>
    </row>
    <row r="72" spans="1:46" s="62" customFormat="1" ht="24.95" customHeight="1">
      <c r="A72" s="94"/>
      <c r="B72" s="76"/>
      <c r="C72" s="764" t="s">
        <v>495</v>
      </c>
      <c r="D72" s="764"/>
      <c r="E72" s="342">
        <v>2875</v>
      </c>
      <c r="F72" s="342">
        <v>2446</v>
      </c>
      <c r="G72" s="347">
        <v>3756.0129999999999</v>
      </c>
      <c r="L72" s="50"/>
      <c r="M72" s="70"/>
      <c r="N72" s="74"/>
      <c r="O72" s="75"/>
      <c r="P72" s="75"/>
      <c r="Q72" s="75"/>
      <c r="R72" s="75"/>
      <c r="S72" s="75"/>
      <c r="T72" s="75"/>
      <c r="U72" s="75"/>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1"/>
    </row>
    <row r="73" spans="1:46" s="62" customFormat="1" ht="24.95" customHeight="1">
      <c r="A73" s="94"/>
      <c r="B73" s="76"/>
      <c r="C73" s="764" t="s">
        <v>496</v>
      </c>
      <c r="D73" s="764"/>
      <c r="E73" s="342">
        <v>728</v>
      </c>
      <c r="F73" s="342">
        <v>1042</v>
      </c>
      <c r="G73" s="347">
        <v>210134.277</v>
      </c>
      <c r="L73" s="50"/>
      <c r="M73" s="70"/>
      <c r="N73" s="74"/>
      <c r="O73" s="75"/>
      <c r="P73" s="75"/>
      <c r="Q73" s="75"/>
      <c r="R73" s="75"/>
      <c r="S73" s="75"/>
      <c r="T73" s="75"/>
      <c r="U73" s="75"/>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1"/>
    </row>
    <row r="74" spans="1:46" s="62" customFormat="1" ht="24.95" customHeight="1">
      <c r="A74" s="94"/>
      <c r="B74" s="76"/>
      <c r="C74" s="764" t="s">
        <v>497</v>
      </c>
      <c r="D74" s="764"/>
      <c r="E74" s="342">
        <v>6496</v>
      </c>
      <c r="F74" s="342">
        <v>15708</v>
      </c>
      <c r="G74" s="347" t="s">
        <v>1</v>
      </c>
      <c r="L74" s="50"/>
      <c r="M74" s="70"/>
      <c r="N74" s="74"/>
      <c r="O74" s="75"/>
      <c r="P74" s="75"/>
      <c r="Q74" s="75"/>
      <c r="R74" s="75"/>
      <c r="S74" s="75"/>
      <c r="T74" s="75"/>
      <c r="U74" s="75"/>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1"/>
    </row>
    <row r="75" spans="1:46" s="62" customFormat="1" ht="24.95" customHeight="1">
      <c r="A75" s="94"/>
      <c r="B75" s="76"/>
      <c r="C75" s="764" t="s">
        <v>498</v>
      </c>
      <c r="D75" s="764"/>
      <c r="E75" s="342" t="s">
        <v>1</v>
      </c>
      <c r="F75" s="342">
        <v>54448</v>
      </c>
      <c r="G75" s="347">
        <v>1338045.692</v>
      </c>
      <c r="L75" s="50"/>
      <c r="M75" s="70"/>
      <c r="N75" s="74"/>
      <c r="O75" s="75"/>
      <c r="P75" s="75"/>
      <c r="Q75" s="75"/>
      <c r="R75" s="75"/>
      <c r="S75" s="75"/>
      <c r="T75" s="75"/>
      <c r="U75" s="75"/>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1"/>
    </row>
    <row r="76" spans="1:46" s="62" customFormat="1" ht="24.95" customHeight="1">
      <c r="A76" s="94"/>
      <c r="B76" s="76"/>
      <c r="C76" s="781" t="s">
        <v>2</v>
      </c>
      <c r="D76" s="781"/>
      <c r="E76" s="337">
        <v>19678</v>
      </c>
      <c r="F76" s="337">
        <v>644142</v>
      </c>
      <c r="G76" s="697">
        <v>1559597</v>
      </c>
      <c r="H76" s="354"/>
      <c r="L76" s="50"/>
      <c r="M76" s="70"/>
      <c r="N76" s="74"/>
      <c r="O76" s="75"/>
      <c r="P76" s="75"/>
      <c r="Q76" s="75"/>
      <c r="R76" s="75"/>
      <c r="S76" s="75"/>
      <c r="T76" s="75"/>
      <c r="U76" s="75"/>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1"/>
    </row>
    <row r="77" spans="1:46" s="62" customFormat="1" ht="35.1" customHeight="1">
      <c r="A77" s="94"/>
      <c r="B77" s="76"/>
      <c r="C77" s="787" t="s">
        <v>499</v>
      </c>
      <c r="D77" s="788"/>
      <c r="E77" s="788"/>
      <c r="F77" s="788"/>
      <c r="G77" s="789"/>
      <c r="L77" s="50"/>
      <c r="M77" s="70"/>
      <c r="N77" s="74"/>
      <c r="O77" s="75"/>
      <c r="P77" s="75"/>
      <c r="Q77" s="75"/>
      <c r="R77" s="75"/>
      <c r="S77" s="75"/>
      <c r="T77" s="75"/>
      <c r="U77" s="75"/>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1"/>
    </row>
    <row r="78" spans="1:46" s="62" customFormat="1" ht="24.95" customHeight="1">
      <c r="A78" s="94"/>
      <c r="B78" s="76"/>
      <c r="C78" s="808" t="s">
        <v>500</v>
      </c>
      <c r="D78" s="808"/>
      <c r="E78" s="808"/>
      <c r="F78" s="808"/>
      <c r="G78" s="809"/>
      <c r="L78" s="50"/>
      <c r="M78" s="70"/>
      <c r="N78" s="74"/>
      <c r="O78" s="75"/>
      <c r="P78" s="75"/>
      <c r="Q78" s="75"/>
      <c r="R78" s="75"/>
      <c r="S78" s="75"/>
      <c r="T78" s="75"/>
      <c r="U78" s="75"/>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1"/>
    </row>
    <row r="79" spans="1:46" s="62" customFormat="1" ht="30" customHeight="1">
      <c r="A79" s="94"/>
      <c r="B79" s="76"/>
      <c r="C79" s="791" t="s">
        <v>501</v>
      </c>
      <c r="D79" s="791"/>
      <c r="E79" s="791"/>
      <c r="F79" s="791"/>
      <c r="G79" s="791"/>
      <c r="H79" s="361"/>
      <c r="L79" s="50"/>
      <c r="M79" s="70"/>
      <c r="N79" s="74"/>
      <c r="O79" s="75"/>
      <c r="P79" s="75"/>
      <c r="Q79" s="75"/>
      <c r="R79" s="75"/>
      <c r="S79" s="75"/>
      <c r="T79" s="75"/>
      <c r="U79" s="75"/>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1"/>
    </row>
    <row r="80" spans="1:46" s="62" customFormat="1" ht="30" customHeight="1">
      <c r="A80" s="94"/>
      <c r="B80" s="76"/>
      <c r="C80" s="791"/>
      <c r="D80" s="791"/>
      <c r="E80" s="791"/>
      <c r="F80" s="791"/>
      <c r="G80" s="791"/>
      <c r="H80" s="361"/>
      <c r="L80" s="50"/>
      <c r="M80" s="70"/>
      <c r="N80" s="74"/>
      <c r="O80" s="75"/>
      <c r="P80" s="75"/>
      <c r="Q80" s="75"/>
      <c r="R80" s="75"/>
      <c r="S80" s="75"/>
      <c r="T80" s="75"/>
      <c r="U80" s="75"/>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1"/>
    </row>
    <row r="81" spans="1:46" s="62" customFormat="1" ht="35.1" customHeight="1">
      <c r="A81" s="94"/>
      <c r="B81" s="76"/>
      <c r="C81" s="794" t="s">
        <v>502</v>
      </c>
      <c r="D81" s="794"/>
      <c r="E81" s="794"/>
      <c r="F81" s="794"/>
      <c r="G81" s="795"/>
      <c r="L81" s="50"/>
      <c r="M81" s="70"/>
      <c r="N81" s="74"/>
      <c r="O81" s="75"/>
      <c r="P81" s="75"/>
      <c r="Q81" s="75"/>
      <c r="R81" s="75"/>
      <c r="S81" s="75"/>
      <c r="T81" s="75"/>
      <c r="U81" s="75"/>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1"/>
    </row>
    <row r="82" spans="1:46" s="62" customFormat="1" ht="24.95" customHeight="1">
      <c r="A82" s="94"/>
      <c r="B82" s="76"/>
      <c r="L82" s="50"/>
      <c r="M82" s="70"/>
      <c r="N82" s="74"/>
      <c r="O82" s="75"/>
      <c r="P82" s="75"/>
      <c r="Q82" s="75"/>
      <c r="R82" s="75"/>
      <c r="S82" s="75"/>
      <c r="T82" s="75"/>
      <c r="U82" s="75"/>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1"/>
    </row>
    <row r="83" spans="1:46" s="62" customFormat="1" ht="24.75" customHeight="1">
      <c r="A83" s="94"/>
      <c r="B83" s="76"/>
      <c r="C83" s="326" t="str">
        <f>Índice!D52</f>
        <v>GRI 305-4</v>
      </c>
      <c r="D83" s="729" t="str">
        <f>Índice!E52</f>
        <v>GHG emissions intensity</v>
      </c>
      <c r="E83" s="783"/>
      <c r="F83" s="783"/>
      <c r="G83" s="783"/>
      <c r="H83" s="783"/>
      <c r="I83" s="784"/>
      <c r="J83" s="53"/>
      <c r="K83" s="53"/>
      <c r="L83" s="50"/>
      <c r="M83" s="70"/>
      <c r="N83" s="74"/>
      <c r="O83" s="75"/>
      <c r="P83" s="75"/>
      <c r="Q83" s="75"/>
      <c r="R83" s="75"/>
      <c r="S83" s="75"/>
      <c r="T83" s="75"/>
      <c r="U83" s="75"/>
      <c r="V83" s="68"/>
      <c r="W83" s="68"/>
      <c r="X83" s="68"/>
      <c r="Y83" s="68"/>
      <c r="Z83" s="68"/>
      <c r="AA83" s="68"/>
      <c r="AB83" s="68"/>
      <c r="AC83" s="68"/>
      <c r="AD83" s="68"/>
      <c r="AE83" s="68"/>
      <c r="AF83" s="68"/>
      <c r="AG83" s="68"/>
      <c r="AH83" s="68"/>
      <c r="AI83" s="68"/>
      <c r="AJ83" s="68"/>
      <c r="AK83" s="68"/>
      <c r="AL83" s="68"/>
      <c r="AM83" s="68"/>
      <c r="AN83" s="68"/>
      <c r="AO83" s="68"/>
      <c r="AP83" s="68"/>
      <c r="AQ83" s="68"/>
      <c r="AR83" s="68"/>
      <c r="AS83" s="68"/>
      <c r="AT83" s="61"/>
    </row>
    <row r="84" spans="1:46" s="62" customFormat="1" ht="24.95" customHeight="1">
      <c r="A84" s="94"/>
      <c r="B84" s="76"/>
      <c r="C84" s="727" t="s">
        <v>503</v>
      </c>
      <c r="D84" s="728"/>
      <c r="E84" s="728"/>
      <c r="F84" s="728"/>
      <c r="G84" s="728"/>
      <c r="H84" s="728"/>
      <c r="I84" s="728"/>
      <c r="J84" s="85"/>
      <c r="L84" s="50"/>
      <c r="M84" s="70"/>
      <c r="N84" s="74"/>
      <c r="O84" s="75"/>
      <c r="P84" s="75"/>
      <c r="Q84" s="75"/>
      <c r="R84" s="75"/>
      <c r="S84" s="75"/>
      <c r="T84" s="75"/>
      <c r="U84" s="75"/>
      <c r="V84" s="68"/>
      <c r="W84" s="68"/>
      <c r="X84" s="68"/>
      <c r="Y84" s="68"/>
      <c r="Z84" s="68"/>
      <c r="AA84" s="68"/>
      <c r="AB84" s="68"/>
      <c r="AC84" s="68"/>
      <c r="AD84" s="68"/>
      <c r="AE84" s="68"/>
      <c r="AF84" s="68"/>
      <c r="AG84" s="68"/>
      <c r="AH84" s="68"/>
      <c r="AI84" s="68"/>
      <c r="AJ84" s="68"/>
      <c r="AK84" s="68"/>
      <c r="AL84" s="68"/>
      <c r="AM84" s="68"/>
      <c r="AN84" s="68"/>
      <c r="AO84" s="68"/>
      <c r="AP84" s="68"/>
      <c r="AQ84" s="68"/>
      <c r="AR84" s="68"/>
      <c r="AS84" s="68"/>
      <c r="AT84" s="61"/>
    </row>
    <row r="85" spans="1:46" s="62" customFormat="1" ht="24.95" customHeight="1">
      <c r="A85" s="94"/>
      <c r="B85" s="76"/>
      <c r="C85" s="775" t="s">
        <v>504</v>
      </c>
      <c r="D85" s="775"/>
      <c r="E85" s="775"/>
      <c r="F85" s="775"/>
      <c r="G85" s="775"/>
      <c r="H85" s="50"/>
      <c r="I85" s="50"/>
      <c r="J85" s="85"/>
      <c r="L85" s="50"/>
      <c r="M85" s="70"/>
      <c r="N85" s="74"/>
      <c r="O85" s="75"/>
      <c r="P85" s="75"/>
      <c r="Q85" s="75"/>
      <c r="R85" s="75"/>
      <c r="S85" s="75"/>
      <c r="T85" s="75"/>
      <c r="U85" s="75"/>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1"/>
    </row>
    <row r="86" spans="1:46" s="62" customFormat="1" ht="24.95" customHeight="1" thickBot="1">
      <c r="A86" s="94"/>
      <c r="B86" s="76"/>
      <c r="C86" s="773" t="s">
        <v>509</v>
      </c>
      <c r="D86" s="773"/>
      <c r="E86" s="323">
        <v>2022</v>
      </c>
      <c r="F86" s="323">
        <v>2023</v>
      </c>
      <c r="G86" s="324">
        <v>2024</v>
      </c>
      <c r="L86" s="50"/>
      <c r="M86" s="70"/>
      <c r="N86" s="74"/>
      <c r="O86" s="75"/>
      <c r="P86" s="75"/>
      <c r="Q86" s="75"/>
      <c r="R86" s="75"/>
      <c r="S86" s="75"/>
      <c r="T86" s="75"/>
      <c r="U86" s="75"/>
      <c r="V86" s="68"/>
      <c r="W86" s="68"/>
      <c r="X86" s="68"/>
      <c r="Y86" s="68"/>
      <c r="Z86" s="68"/>
      <c r="AA86" s="68"/>
      <c r="AB86" s="68"/>
      <c r="AC86" s="68"/>
      <c r="AD86" s="68"/>
      <c r="AE86" s="68"/>
      <c r="AF86" s="68"/>
      <c r="AG86" s="68"/>
      <c r="AH86" s="68"/>
      <c r="AI86" s="68"/>
      <c r="AJ86" s="68"/>
      <c r="AK86" s="68"/>
      <c r="AL86" s="68"/>
      <c r="AM86" s="68"/>
      <c r="AN86" s="68"/>
      <c r="AO86" s="68"/>
      <c r="AP86" s="68"/>
      <c r="AQ86" s="68"/>
      <c r="AR86" s="68"/>
      <c r="AS86" s="68"/>
      <c r="AT86" s="61"/>
    </row>
    <row r="87" spans="1:46" s="62" customFormat="1" ht="24.95" customHeight="1">
      <c r="A87" s="94"/>
      <c r="B87" s="76"/>
      <c r="C87" s="764" t="s">
        <v>505</v>
      </c>
      <c r="D87" s="764"/>
      <c r="E87" s="339">
        <v>0.47</v>
      </c>
      <c r="F87" s="339">
        <v>0.39</v>
      </c>
      <c r="G87" s="362">
        <v>0.26</v>
      </c>
      <c r="L87" s="50"/>
      <c r="M87" s="70"/>
      <c r="N87" s="74"/>
      <c r="O87" s="75"/>
      <c r="P87" s="75"/>
      <c r="Q87" s="75"/>
      <c r="R87" s="75"/>
      <c r="S87" s="75"/>
      <c r="T87" s="75"/>
      <c r="U87" s="75"/>
      <c r="V87" s="68"/>
      <c r="W87" s="68"/>
      <c r="X87" s="68"/>
      <c r="Y87" s="68"/>
      <c r="Z87" s="68"/>
      <c r="AA87" s="68"/>
      <c r="AB87" s="68"/>
      <c r="AC87" s="68"/>
      <c r="AD87" s="68"/>
      <c r="AE87" s="68"/>
      <c r="AF87" s="68"/>
      <c r="AG87" s="68"/>
      <c r="AH87" s="68"/>
      <c r="AI87" s="68"/>
      <c r="AJ87" s="68"/>
      <c r="AK87" s="68"/>
      <c r="AL87" s="68"/>
      <c r="AM87" s="68"/>
      <c r="AN87" s="68"/>
      <c r="AO87" s="68"/>
      <c r="AP87" s="68"/>
      <c r="AQ87" s="68"/>
      <c r="AR87" s="68"/>
      <c r="AS87" s="68"/>
      <c r="AT87" s="61"/>
    </row>
    <row r="88" spans="1:46" s="62" customFormat="1" ht="24.95" customHeight="1">
      <c r="A88" s="94"/>
      <c r="B88" s="76"/>
      <c r="C88" s="764" t="s">
        <v>506</v>
      </c>
      <c r="D88" s="764"/>
      <c r="E88" s="339" t="s">
        <v>15</v>
      </c>
      <c r="F88" s="339">
        <v>1.1599999999999999</v>
      </c>
      <c r="G88" s="362">
        <v>0.98</v>
      </c>
      <c r="L88" s="50"/>
      <c r="M88" s="70"/>
      <c r="N88" s="74"/>
      <c r="O88" s="75"/>
      <c r="P88" s="75"/>
      <c r="Q88" s="75"/>
      <c r="R88" s="75"/>
      <c r="S88" s="75"/>
      <c r="T88" s="75"/>
      <c r="U88" s="75"/>
      <c r="V88" s="68"/>
      <c r="W88" s="68"/>
      <c r="X88" s="68"/>
      <c r="Y88" s="68"/>
      <c r="Z88" s="68"/>
      <c r="AA88" s="68"/>
      <c r="AB88" s="68"/>
      <c r="AC88" s="68"/>
      <c r="AD88" s="68"/>
      <c r="AE88" s="68"/>
      <c r="AF88" s="68"/>
      <c r="AG88" s="68"/>
      <c r="AH88" s="68"/>
      <c r="AI88" s="68"/>
      <c r="AJ88" s="68"/>
      <c r="AK88" s="68"/>
      <c r="AL88" s="68"/>
      <c r="AM88" s="68"/>
      <c r="AN88" s="68"/>
      <c r="AO88" s="68"/>
      <c r="AP88" s="68"/>
      <c r="AQ88" s="68"/>
      <c r="AR88" s="68"/>
      <c r="AS88" s="68"/>
      <c r="AT88" s="61"/>
    </row>
    <row r="89" spans="1:46" s="62" customFormat="1" ht="24.95" customHeight="1">
      <c r="A89" s="94"/>
      <c r="B89" s="76"/>
      <c r="C89" s="764" t="s">
        <v>507</v>
      </c>
      <c r="D89" s="764"/>
      <c r="E89" s="238" t="s">
        <v>15</v>
      </c>
      <c r="F89" s="238">
        <v>2.5000000000000001E-5</v>
      </c>
      <c r="G89" s="239">
        <v>9.0000000000000002E-6</v>
      </c>
      <c r="L89" s="50"/>
      <c r="M89" s="70"/>
      <c r="N89" s="74"/>
      <c r="O89" s="75"/>
      <c r="P89" s="75"/>
      <c r="Q89" s="75"/>
      <c r="R89" s="75"/>
      <c r="S89" s="75"/>
      <c r="T89" s="75"/>
      <c r="U89" s="75"/>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1"/>
    </row>
    <row r="90" spans="1:46" s="62" customFormat="1" ht="24.95" customHeight="1">
      <c r="A90" s="94"/>
      <c r="B90" s="76"/>
      <c r="C90" s="781" t="s">
        <v>508</v>
      </c>
      <c r="D90" s="781"/>
      <c r="E90" s="332">
        <v>0.47</v>
      </c>
      <c r="F90" s="332">
        <v>0.35</v>
      </c>
      <c r="G90" s="333">
        <v>0.28000000000000003</v>
      </c>
      <c r="L90" s="50"/>
      <c r="M90" s="70"/>
      <c r="N90" s="74"/>
      <c r="O90" s="75"/>
      <c r="P90" s="75"/>
      <c r="Q90" s="75"/>
      <c r="R90" s="75"/>
      <c r="S90" s="75"/>
      <c r="T90" s="75"/>
      <c r="U90" s="75"/>
      <c r="V90" s="68"/>
      <c r="W90" s="68"/>
      <c r="X90" s="68"/>
      <c r="Y90" s="68"/>
      <c r="Z90" s="68"/>
      <c r="AA90" s="68"/>
      <c r="AB90" s="68"/>
      <c r="AC90" s="68"/>
      <c r="AD90" s="68"/>
      <c r="AE90" s="68"/>
      <c r="AF90" s="68"/>
      <c r="AG90" s="68"/>
      <c r="AH90" s="68"/>
      <c r="AI90" s="68"/>
      <c r="AJ90" s="68"/>
      <c r="AK90" s="68"/>
      <c r="AL90" s="68"/>
      <c r="AM90" s="68"/>
      <c r="AN90" s="68"/>
      <c r="AO90" s="68"/>
      <c r="AP90" s="68"/>
      <c r="AQ90" s="68"/>
      <c r="AR90" s="68"/>
      <c r="AS90" s="68"/>
      <c r="AT90" s="61"/>
    </row>
    <row r="91" spans="1:46" s="62" customFormat="1" ht="24.95" customHeight="1">
      <c r="A91" s="94"/>
      <c r="B91" s="76"/>
      <c r="C91" s="787" t="s">
        <v>510</v>
      </c>
      <c r="D91" s="788"/>
      <c r="E91" s="788"/>
      <c r="F91" s="788"/>
      <c r="G91" s="789"/>
      <c r="L91" s="50"/>
      <c r="M91" s="70"/>
      <c r="N91" s="74"/>
      <c r="O91" s="75"/>
      <c r="P91" s="75"/>
      <c r="Q91" s="75"/>
      <c r="R91" s="75"/>
      <c r="S91" s="75"/>
      <c r="T91" s="75"/>
      <c r="U91" s="75"/>
      <c r="V91" s="68"/>
      <c r="W91" s="68"/>
      <c r="X91" s="68"/>
      <c r="Y91" s="68"/>
      <c r="Z91" s="68"/>
      <c r="AA91" s="68"/>
      <c r="AB91" s="68"/>
      <c r="AC91" s="68"/>
      <c r="AD91" s="68"/>
      <c r="AE91" s="68"/>
      <c r="AF91" s="68"/>
      <c r="AG91" s="68"/>
      <c r="AH91" s="68"/>
      <c r="AI91" s="68"/>
      <c r="AJ91" s="68"/>
      <c r="AK91" s="68"/>
      <c r="AL91" s="68"/>
      <c r="AM91" s="68"/>
      <c r="AN91" s="68"/>
      <c r="AO91" s="68"/>
      <c r="AP91" s="68"/>
      <c r="AQ91" s="68"/>
      <c r="AR91" s="68"/>
      <c r="AS91" s="68"/>
      <c r="AT91" s="61"/>
    </row>
    <row r="92" spans="1:46" s="62" customFormat="1" ht="24.95" customHeight="1">
      <c r="A92" s="94"/>
      <c r="B92" s="76"/>
      <c r="C92" s="790" t="s">
        <v>511</v>
      </c>
      <c r="D92" s="791"/>
      <c r="E92" s="791"/>
      <c r="F92" s="791"/>
      <c r="G92" s="792"/>
      <c r="L92" s="50"/>
      <c r="M92" s="70"/>
      <c r="N92" s="74"/>
      <c r="O92" s="75"/>
      <c r="P92" s="75"/>
      <c r="Q92" s="75"/>
      <c r="R92" s="75"/>
      <c r="S92" s="75"/>
      <c r="T92" s="75"/>
      <c r="U92" s="75"/>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1"/>
    </row>
    <row r="93" spans="1:46" s="62" customFormat="1" ht="35.1" customHeight="1">
      <c r="A93" s="94"/>
      <c r="B93" s="76"/>
      <c r="C93" s="790" t="s">
        <v>512</v>
      </c>
      <c r="D93" s="791"/>
      <c r="E93" s="791"/>
      <c r="F93" s="791"/>
      <c r="G93" s="792"/>
      <c r="L93" s="50"/>
      <c r="M93" s="70"/>
      <c r="N93" s="74"/>
      <c r="O93" s="75"/>
      <c r="P93" s="75"/>
      <c r="Q93" s="75"/>
      <c r="R93" s="75"/>
      <c r="S93" s="75"/>
      <c r="T93" s="75"/>
      <c r="U93" s="75"/>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1"/>
    </row>
    <row r="94" spans="1:46" s="62" customFormat="1" ht="35.1" customHeight="1">
      <c r="A94" s="94"/>
      <c r="B94" s="76"/>
      <c r="C94" s="793" t="s">
        <v>513</v>
      </c>
      <c r="D94" s="794"/>
      <c r="E94" s="794"/>
      <c r="F94" s="794"/>
      <c r="G94" s="795"/>
      <c r="L94" s="50"/>
      <c r="M94" s="70"/>
      <c r="N94" s="74"/>
      <c r="O94" s="75"/>
      <c r="P94" s="75"/>
      <c r="Q94" s="75"/>
      <c r="R94" s="75"/>
      <c r="S94" s="75"/>
      <c r="T94" s="75"/>
      <c r="U94" s="75"/>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1"/>
    </row>
    <row r="95" spans="1:46" s="62" customFormat="1" ht="24.95" customHeight="1">
      <c r="A95" s="94"/>
      <c r="B95" s="76"/>
      <c r="C95" s="65"/>
      <c r="D95" s="65"/>
      <c r="E95" s="65"/>
      <c r="F95" s="65"/>
      <c r="L95" s="50"/>
      <c r="M95" s="70"/>
      <c r="N95" s="74"/>
      <c r="O95" s="75"/>
      <c r="P95" s="75"/>
      <c r="Q95" s="75"/>
      <c r="R95" s="75"/>
      <c r="S95" s="75"/>
      <c r="T95" s="75"/>
      <c r="U95" s="75"/>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8"/>
      <c r="AT95" s="61"/>
    </row>
    <row r="96" spans="1:46" s="62" customFormat="1" ht="24.95" customHeight="1" thickBot="1">
      <c r="A96" s="94"/>
      <c r="B96" s="76"/>
      <c r="C96" s="773" t="s">
        <v>514</v>
      </c>
      <c r="D96" s="773"/>
      <c r="E96" s="323">
        <v>2022</v>
      </c>
      <c r="F96" s="323">
        <v>2023</v>
      </c>
      <c r="G96" s="324">
        <v>2024</v>
      </c>
      <c r="L96" s="50"/>
      <c r="M96" s="70"/>
      <c r="N96" s="74"/>
      <c r="O96" s="75"/>
      <c r="P96" s="75"/>
      <c r="Q96" s="75"/>
      <c r="R96" s="75"/>
      <c r="S96" s="75"/>
      <c r="T96" s="75"/>
      <c r="U96" s="75"/>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1"/>
    </row>
    <row r="97" spans="1:46" s="62" customFormat="1" ht="24.95" customHeight="1">
      <c r="A97" s="94"/>
      <c r="B97" s="76"/>
      <c r="C97" s="764" t="s">
        <v>17</v>
      </c>
      <c r="D97" s="764"/>
      <c r="E97" s="339">
        <v>2.6640000000000001</v>
      </c>
      <c r="F97" s="339">
        <v>1.946</v>
      </c>
      <c r="G97" s="362">
        <v>3.7229999999999999</v>
      </c>
      <c r="L97" s="50"/>
      <c r="M97" s="70"/>
      <c r="N97" s="74"/>
      <c r="O97" s="75"/>
      <c r="P97" s="75"/>
      <c r="Q97" s="75"/>
      <c r="R97" s="75"/>
      <c r="S97" s="75"/>
      <c r="T97" s="75"/>
      <c r="U97" s="75"/>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1"/>
    </row>
    <row r="98" spans="1:46" s="62" customFormat="1" ht="24.95" customHeight="1">
      <c r="A98" s="94"/>
      <c r="B98" s="76"/>
      <c r="C98" s="764" t="s">
        <v>18</v>
      </c>
      <c r="D98" s="764"/>
      <c r="E98" s="238">
        <v>7.8E-2</v>
      </c>
      <c r="F98" s="238">
        <v>7.8E-2</v>
      </c>
      <c r="G98" s="239">
        <v>4.3999999999999997E-2</v>
      </c>
      <c r="L98" s="50"/>
      <c r="M98" s="70"/>
      <c r="N98" s="74"/>
      <c r="O98" s="75"/>
      <c r="P98" s="75"/>
      <c r="Q98" s="75"/>
      <c r="R98" s="75"/>
      <c r="S98" s="75"/>
      <c r="T98" s="75"/>
      <c r="U98" s="75"/>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1"/>
    </row>
    <row r="99" spans="1:46" s="62" customFormat="1" ht="24.95" customHeight="1">
      <c r="A99" s="94"/>
      <c r="B99" s="76"/>
      <c r="C99" s="781" t="s">
        <v>16</v>
      </c>
      <c r="D99" s="781"/>
      <c r="E99" s="332">
        <v>0.42699999999999999</v>
      </c>
      <c r="F99" s="332">
        <v>0.47799999999999998</v>
      </c>
      <c r="G99" s="333">
        <v>0.54400000000000004</v>
      </c>
      <c r="L99" s="50"/>
      <c r="M99" s="70"/>
      <c r="N99" s="74"/>
      <c r="O99" s="75"/>
      <c r="P99" s="75"/>
      <c r="Q99" s="75"/>
      <c r="R99" s="75"/>
      <c r="S99" s="75"/>
      <c r="T99" s="75"/>
      <c r="U99" s="75"/>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1"/>
    </row>
    <row r="100" spans="1:46" s="62" customFormat="1" ht="24.95" customHeight="1">
      <c r="A100" s="94"/>
      <c r="B100" s="76"/>
      <c r="C100" s="695" t="s">
        <v>515</v>
      </c>
      <c r="D100" s="131"/>
      <c r="E100" s="131"/>
      <c r="F100" s="131"/>
      <c r="L100" s="50"/>
      <c r="M100" s="70"/>
      <c r="N100" s="74"/>
      <c r="O100" s="75"/>
      <c r="P100" s="75"/>
      <c r="Q100" s="75"/>
      <c r="R100" s="75"/>
      <c r="S100" s="75"/>
      <c r="T100" s="75"/>
      <c r="U100" s="75"/>
      <c r="V100" s="68"/>
      <c r="W100" s="68"/>
      <c r="X100" s="68"/>
      <c r="Y100" s="68"/>
      <c r="Z100" s="68"/>
      <c r="AA100" s="68"/>
      <c r="AB100" s="68"/>
      <c r="AC100" s="68"/>
      <c r="AD100" s="68"/>
      <c r="AE100" s="68"/>
      <c r="AF100" s="68"/>
      <c r="AG100" s="68"/>
      <c r="AH100" s="68"/>
      <c r="AI100" s="68"/>
      <c r="AJ100" s="68"/>
      <c r="AK100" s="68"/>
      <c r="AL100" s="68"/>
      <c r="AM100" s="68"/>
      <c r="AN100" s="68"/>
      <c r="AO100" s="68"/>
      <c r="AP100" s="68"/>
      <c r="AQ100" s="68"/>
      <c r="AR100" s="68"/>
      <c r="AS100" s="68"/>
      <c r="AT100" s="61"/>
    </row>
    <row r="101" spans="1:46" s="62" customFormat="1" ht="24.95" customHeight="1">
      <c r="A101" s="94"/>
      <c r="B101" s="76"/>
      <c r="C101" s="696" t="s">
        <v>516</v>
      </c>
      <c r="D101" s="61"/>
      <c r="L101" s="50"/>
      <c r="M101" s="70"/>
      <c r="N101" s="74"/>
      <c r="O101" s="75"/>
      <c r="P101" s="75"/>
      <c r="Q101" s="75"/>
      <c r="R101" s="75"/>
      <c r="S101" s="75"/>
      <c r="T101" s="75"/>
      <c r="U101" s="75"/>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1"/>
    </row>
    <row r="102" spans="1:46" s="62" customFormat="1" ht="24.95" customHeight="1">
      <c r="A102" s="94"/>
      <c r="B102" s="76"/>
      <c r="L102" s="50"/>
      <c r="M102" s="70"/>
      <c r="N102" s="74"/>
      <c r="O102" s="75"/>
      <c r="P102" s="75"/>
      <c r="Q102" s="75"/>
      <c r="R102" s="75"/>
      <c r="S102" s="75"/>
      <c r="T102" s="75"/>
      <c r="U102" s="75"/>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1"/>
    </row>
    <row r="103" spans="1:46" s="62" customFormat="1" ht="24.95" customHeight="1">
      <c r="A103" s="94"/>
      <c r="B103" s="76"/>
      <c r="C103" s="326" t="str">
        <f>Índice!D53</f>
        <v>GRI 305-5</v>
      </c>
      <c r="D103" s="729" t="str">
        <f>Índice!E53</f>
        <v>Reduction of GHG emissions</v>
      </c>
      <c r="E103" s="783"/>
      <c r="F103" s="783"/>
      <c r="G103" s="783"/>
      <c r="H103" s="783"/>
      <c r="I103" s="784"/>
      <c r="J103" s="84"/>
      <c r="K103" s="84"/>
      <c r="L103" s="50"/>
      <c r="M103" s="70"/>
      <c r="N103" s="74"/>
      <c r="O103" s="75"/>
      <c r="P103" s="75"/>
      <c r="Q103" s="75"/>
      <c r="R103" s="75"/>
      <c r="S103" s="75"/>
      <c r="T103" s="75"/>
      <c r="U103" s="75"/>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1"/>
    </row>
    <row r="104" spans="1:46" s="62" customFormat="1" ht="35.1" customHeight="1">
      <c r="A104" s="94"/>
      <c r="B104" s="76"/>
      <c r="C104" s="779" t="s">
        <v>517</v>
      </c>
      <c r="D104" s="726"/>
      <c r="E104" s="726"/>
      <c r="F104" s="726"/>
      <c r="G104" s="726"/>
      <c r="H104" s="726"/>
      <c r="I104" s="726"/>
      <c r="J104" s="242"/>
      <c r="L104" s="50"/>
      <c r="M104" s="70"/>
      <c r="N104" s="74"/>
      <c r="O104" s="75"/>
      <c r="P104" s="75"/>
      <c r="Q104" s="75"/>
      <c r="R104" s="75"/>
      <c r="S104" s="75"/>
      <c r="T104" s="75"/>
      <c r="U104" s="75"/>
      <c r="V104" s="68"/>
      <c r="W104" s="68"/>
      <c r="X104" s="68"/>
      <c r="Y104" s="68"/>
      <c r="Z104" s="68"/>
      <c r="AA104" s="68"/>
      <c r="AB104" s="68"/>
      <c r="AC104" s="68"/>
      <c r="AD104" s="68"/>
      <c r="AE104" s="68"/>
      <c r="AF104" s="68"/>
      <c r="AG104" s="68"/>
      <c r="AH104" s="68"/>
      <c r="AI104" s="68"/>
      <c r="AJ104" s="68"/>
      <c r="AK104" s="68"/>
      <c r="AL104" s="68"/>
      <c r="AM104" s="68"/>
      <c r="AN104" s="68"/>
      <c r="AO104" s="68"/>
      <c r="AP104" s="68"/>
      <c r="AQ104" s="68"/>
      <c r="AR104" s="68"/>
      <c r="AS104" s="68"/>
      <c r="AT104" s="61"/>
    </row>
    <row r="105" spans="1:46" s="62" customFormat="1" ht="35.1" customHeight="1">
      <c r="A105" s="94"/>
      <c r="B105" s="76"/>
      <c r="C105" s="822"/>
      <c r="D105" s="758"/>
      <c r="E105" s="758"/>
      <c r="F105" s="758"/>
      <c r="G105" s="758"/>
      <c r="H105" s="758"/>
      <c r="I105" s="758"/>
      <c r="J105" s="242"/>
      <c r="L105" s="50"/>
      <c r="M105" s="70"/>
      <c r="N105" s="74"/>
      <c r="O105" s="75"/>
      <c r="P105" s="75"/>
      <c r="Q105" s="75"/>
      <c r="R105" s="75"/>
      <c r="S105" s="75"/>
      <c r="T105" s="75"/>
      <c r="U105" s="75"/>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1"/>
    </row>
    <row r="106" spans="1:46" s="62" customFormat="1" ht="24.95" customHeight="1">
      <c r="A106" s="94"/>
      <c r="B106" s="76"/>
      <c r="C106" s="243"/>
      <c r="D106" s="244"/>
      <c r="E106" s="244"/>
      <c r="F106" s="244"/>
      <c r="G106" s="244"/>
      <c r="H106" s="244"/>
      <c r="I106" s="244"/>
      <c r="J106" s="245"/>
      <c r="L106" s="50"/>
      <c r="M106" s="70"/>
      <c r="N106" s="74"/>
      <c r="O106" s="75"/>
      <c r="P106" s="75"/>
      <c r="Q106" s="75"/>
      <c r="R106" s="75"/>
      <c r="S106" s="75"/>
      <c r="T106" s="75"/>
      <c r="U106" s="75"/>
      <c r="V106" s="68"/>
      <c r="W106" s="68"/>
      <c r="X106" s="68"/>
      <c r="Y106" s="68"/>
      <c r="Z106" s="68"/>
      <c r="AA106" s="68"/>
      <c r="AB106" s="68"/>
      <c r="AC106" s="68"/>
      <c r="AD106" s="68"/>
      <c r="AE106" s="68"/>
      <c r="AF106" s="68"/>
      <c r="AG106" s="68"/>
      <c r="AH106" s="68"/>
      <c r="AI106" s="68"/>
      <c r="AJ106" s="68"/>
      <c r="AK106" s="68"/>
      <c r="AL106" s="68"/>
      <c r="AM106" s="68"/>
      <c r="AN106" s="68"/>
      <c r="AO106" s="68"/>
      <c r="AP106" s="68"/>
      <c r="AQ106" s="68"/>
      <c r="AR106" s="68"/>
      <c r="AS106" s="68"/>
      <c r="AT106" s="61"/>
    </row>
    <row r="107" spans="1:46" s="62" customFormat="1" ht="24.95" customHeight="1">
      <c r="A107" s="94"/>
      <c r="B107" s="76"/>
      <c r="C107" s="326" t="str">
        <f>Índice!D54</f>
        <v>GRI 11.2.4 - 12.2.4</v>
      </c>
      <c r="D107" s="729" t="str">
        <f>Índice!E54</f>
        <v>Describe the organization’s approach to public policy development and lobbying on climate change</v>
      </c>
      <c r="E107" s="783"/>
      <c r="F107" s="783"/>
      <c r="G107" s="783"/>
      <c r="H107" s="783"/>
      <c r="I107" s="784"/>
      <c r="J107" s="84"/>
      <c r="K107" s="84"/>
      <c r="L107" s="50"/>
      <c r="M107" s="70"/>
      <c r="N107" s="74"/>
      <c r="O107" s="75"/>
      <c r="P107" s="75"/>
      <c r="Q107" s="75"/>
      <c r="R107" s="75"/>
      <c r="S107" s="75"/>
      <c r="T107" s="75"/>
      <c r="U107" s="75"/>
      <c r="V107" s="68"/>
      <c r="W107" s="68"/>
      <c r="X107" s="68"/>
      <c r="Y107" s="68"/>
      <c r="Z107" s="68"/>
      <c r="AA107" s="68"/>
      <c r="AB107" s="68"/>
      <c r="AC107" s="68"/>
      <c r="AD107" s="68"/>
      <c r="AE107" s="68"/>
      <c r="AF107" s="68"/>
      <c r="AG107" s="68"/>
      <c r="AH107" s="68"/>
      <c r="AI107" s="68"/>
      <c r="AJ107" s="68"/>
      <c r="AK107" s="68"/>
      <c r="AL107" s="68"/>
      <c r="AM107" s="68"/>
      <c r="AN107" s="68"/>
      <c r="AO107" s="68"/>
      <c r="AP107" s="68"/>
      <c r="AQ107" s="68"/>
      <c r="AR107" s="68"/>
      <c r="AS107" s="68"/>
      <c r="AT107" s="61"/>
    </row>
    <row r="108" spans="1:46" s="62" customFormat="1" ht="24.95" customHeight="1">
      <c r="A108" s="94"/>
      <c r="B108" s="76"/>
      <c r="C108" s="727" t="s">
        <v>518</v>
      </c>
      <c r="D108" s="728"/>
      <c r="E108" s="728"/>
      <c r="F108" s="728"/>
      <c r="G108" s="728"/>
      <c r="H108" s="728"/>
      <c r="I108" s="728"/>
      <c r="J108" s="242"/>
      <c r="L108" s="50"/>
      <c r="M108" s="70"/>
      <c r="N108" s="74"/>
      <c r="O108" s="75"/>
      <c r="P108" s="75"/>
      <c r="Q108" s="75"/>
      <c r="R108" s="75"/>
      <c r="S108" s="75"/>
      <c r="T108" s="75"/>
      <c r="U108" s="75"/>
      <c r="V108" s="68"/>
      <c r="W108" s="68"/>
      <c r="X108" s="68"/>
      <c r="Y108" s="68"/>
      <c r="Z108" s="68"/>
      <c r="AA108" s="68"/>
      <c r="AB108" s="68"/>
      <c r="AC108" s="68"/>
      <c r="AD108" s="68"/>
      <c r="AE108" s="68"/>
      <c r="AF108" s="68"/>
      <c r="AG108" s="68"/>
      <c r="AH108" s="68"/>
      <c r="AI108" s="68"/>
      <c r="AJ108" s="68"/>
      <c r="AK108" s="68"/>
      <c r="AL108" s="68"/>
      <c r="AM108" s="68"/>
      <c r="AN108" s="68"/>
      <c r="AO108" s="68"/>
      <c r="AP108" s="68"/>
      <c r="AQ108" s="68"/>
      <c r="AR108" s="68"/>
      <c r="AS108" s="68"/>
      <c r="AT108" s="61"/>
    </row>
    <row r="109" spans="1:46" s="62" customFormat="1" ht="24.95" customHeight="1">
      <c r="A109" s="94"/>
      <c r="B109" s="76"/>
      <c r="C109" s="716"/>
      <c r="D109" s="717"/>
      <c r="E109" s="717"/>
      <c r="F109" s="717"/>
      <c r="G109" s="717"/>
      <c r="H109" s="717"/>
      <c r="I109" s="717"/>
      <c r="J109" s="242"/>
      <c r="L109" s="50"/>
      <c r="M109" s="70"/>
      <c r="N109" s="74"/>
      <c r="O109" s="75"/>
      <c r="P109" s="75"/>
      <c r="Q109" s="75"/>
      <c r="R109" s="75"/>
      <c r="S109" s="75"/>
      <c r="T109" s="75"/>
      <c r="U109" s="75"/>
      <c r="V109" s="68"/>
      <c r="W109" s="68"/>
      <c r="X109" s="68"/>
      <c r="Y109" s="68"/>
      <c r="Z109" s="68"/>
      <c r="AA109" s="68"/>
      <c r="AB109" s="68"/>
      <c r="AC109" s="68"/>
      <c r="AD109" s="68"/>
      <c r="AE109" s="68"/>
      <c r="AF109" s="68"/>
      <c r="AG109" s="68"/>
      <c r="AH109" s="68"/>
      <c r="AI109" s="68"/>
      <c r="AJ109" s="68"/>
      <c r="AK109" s="68"/>
      <c r="AL109" s="68"/>
      <c r="AM109" s="68"/>
      <c r="AN109" s="68"/>
      <c r="AO109" s="68"/>
      <c r="AP109" s="68"/>
      <c r="AQ109" s="68"/>
      <c r="AR109" s="68"/>
      <c r="AS109" s="68"/>
      <c r="AT109" s="61"/>
    </row>
    <row r="110" spans="1:46" s="62" customFormat="1" ht="24.95" customHeight="1">
      <c r="A110" s="94"/>
      <c r="B110" s="76"/>
      <c r="C110" s="718"/>
      <c r="D110" s="719"/>
      <c r="E110" s="719"/>
      <c r="F110" s="719"/>
      <c r="G110" s="719"/>
      <c r="H110" s="719"/>
      <c r="I110" s="719"/>
      <c r="J110" s="245"/>
      <c r="L110" s="50"/>
      <c r="M110" s="70"/>
      <c r="N110" s="74"/>
      <c r="O110" s="75"/>
      <c r="P110" s="75"/>
      <c r="Q110" s="75"/>
      <c r="R110" s="75"/>
      <c r="S110" s="75"/>
      <c r="T110" s="75"/>
      <c r="U110" s="75"/>
      <c r="V110" s="68"/>
      <c r="W110" s="68"/>
      <c r="X110" s="68"/>
      <c r="Y110" s="68"/>
      <c r="Z110" s="68"/>
      <c r="AA110" s="68"/>
      <c r="AB110" s="68"/>
      <c r="AC110" s="68"/>
      <c r="AD110" s="68"/>
      <c r="AE110" s="68"/>
      <c r="AF110" s="68"/>
      <c r="AG110" s="68"/>
      <c r="AH110" s="68"/>
      <c r="AI110" s="68"/>
      <c r="AJ110" s="68"/>
      <c r="AK110" s="68"/>
      <c r="AL110" s="68"/>
      <c r="AM110" s="68"/>
      <c r="AN110" s="68"/>
      <c r="AO110" s="68"/>
      <c r="AP110" s="68"/>
      <c r="AQ110" s="68"/>
      <c r="AR110" s="68"/>
      <c r="AS110" s="68"/>
      <c r="AT110" s="61"/>
    </row>
    <row r="111" spans="1:46" s="62" customFormat="1" ht="24.95" customHeight="1">
      <c r="A111" s="94"/>
      <c r="B111" s="76"/>
      <c r="C111" s="243"/>
      <c r="D111" s="244"/>
      <c r="E111" s="244"/>
      <c r="F111" s="244"/>
      <c r="G111" s="244"/>
      <c r="H111" s="244"/>
      <c r="I111" s="244"/>
      <c r="J111" s="244"/>
      <c r="K111" s="60"/>
      <c r="L111" s="50"/>
      <c r="M111" s="70"/>
      <c r="N111" s="74"/>
      <c r="O111" s="75"/>
      <c r="P111" s="75"/>
      <c r="Q111" s="75"/>
      <c r="R111" s="75"/>
      <c r="S111" s="75"/>
      <c r="T111" s="75"/>
      <c r="U111" s="75"/>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1"/>
    </row>
    <row r="112" spans="1:46" s="62" customFormat="1" ht="35.1" customHeight="1">
      <c r="A112" s="94"/>
      <c r="B112" s="76"/>
      <c r="C112" s="326" t="str">
        <f>Índice!D57</f>
        <v>SASB EM-EP-110a.3</v>
      </c>
      <c r="D112" s="729" t="str">
        <f>Índice!E57</f>
        <v>Description of long-term and short-term strategy or plan to manage Scope 1 emissions, emission-reduction targets, and an analysis of performance against those targets</v>
      </c>
      <c r="E112" s="783"/>
      <c r="F112" s="783"/>
      <c r="G112" s="783"/>
      <c r="H112" s="783"/>
      <c r="I112" s="784"/>
      <c r="J112" s="84"/>
      <c r="K112" s="84"/>
      <c r="L112" s="50"/>
      <c r="M112" s="70"/>
      <c r="N112" s="74"/>
      <c r="O112" s="75"/>
      <c r="P112" s="75"/>
      <c r="Q112" s="75"/>
      <c r="R112" s="75"/>
      <c r="S112" s="75"/>
      <c r="T112" s="75"/>
      <c r="U112" s="75"/>
      <c r="V112" s="68"/>
      <c r="W112" s="68"/>
      <c r="X112" s="68"/>
      <c r="Y112" s="68"/>
      <c r="Z112" s="68"/>
      <c r="AA112" s="68"/>
      <c r="AB112" s="68"/>
      <c r="AC112" s="68"/>
      <c r="AD112" s="68"/>
      <c r="AE112" s="68"/>
      <c r="AF112" s="68"/>
      <c r="AG112" s="68"/>
      <c r="AH112" s="68"/>
      <c r="AI112" s="68"/>
      <c r="AJ112" s="68"/>
      <c r="AK112" s="68"/>
      <c r="AL112" s="68"/>
      <c r="AM112" s="68"/>
      <c r="AN112" s="68"/>
      <c r="AO112" s="68"/>
      <c r="AP112" s="68"/>
      <c r="AQ112" s="68"/>
      <c r="AR112" s="68"/>
      <c r="AS112" s="68"/>
      <c r="AT112" s="61"/>
    </row>
    <row r="113" spans="1:46" s="62" customFormat="1" ht="24.95" customHeight="1">
      <c r="A113" s="94"/>
      <c r="B113" s="76"/>
      <c r="C113" s="779" t="s">
        <v>524</v>
      </c>
      <c r="D113" s="726"/>
      <c r="E113" s="726"/>
      <c r="F113" s="726"/>
      <c r="G113" s="726"/>
      <c r="H113" s="726"/>
      <c r="I113" s="726"/>
      <c r="J113" s="186"/>
      <c r="L113" s="50"/>
      <c r="M113" s="70"/>
      <c r="N113" s="74"/>
      <c r="O113" s="75"/>
      <c r="P113" s="75"/>
      <c r="Q113" s="75"/>
      <c r="R113" s="75"/>
      <c r="S113" s="75"/>
      <c r="T113" s="75"/>
      <c r="U113" s="75"/>
      <c r="V113" s="68"/>
      <c r="W113" s="68"/>
      <c r="X113" s="68"/>
      <c r="Y113" s="68"/>
      <c r="Z113" s="68"/>
      <c r="AA113" s="68"/>
      <c r="AB113" s="68"/>
      <c r="AC113" s="68"/>
      <c r="AD113" s="68"/>
      <c r="AE113" s="68"/>
      <c r="AF113" s="68"/>
      <c r="AG113" s="68"/>
      <c r="AH113" s="68"/>
      <c r="AI113" s="68"/>
      <c r="AJ113" s="68"/>
      <c r="AK113" s="68"/>
      <c r="AL113" s="68"/>
      <c r="AM113" s="68"/>
      <c r="AN113" s="68"/>
      <c r="AO113" s="68"/>
      <c r="AP113" s="68"/>
      <c r="AQ113" s="68"/>
      <c r="AR113" s="68"/>
      <c r="AS113" s="68"/>
      <c r="AT113" s="61"/>
    </row>
    <row r="114" spans="1:46" s="62" customFormat="1" ht="24.95" customHeight="1">
      <c r="A114" s="94"/>
      <c r="B114" s="76"/>
      <c r="C114" s="780"/>
      <c r="D114" s="725"/>
      <c r="E114" s="725"/>
      <c r="F114" s="725"/>
      <c r="G114" s="725"/>
      <c r="H114" s="725"/>
      <c r="I114" s="725"/>
      <c r="J114" s="59"/>
      <c r="K114" s="50"/>
      <c r="L114" s="50"/>
      <c r="M114" s="70"/>
      <c r="N114" s="74"/>
      <c r="O114" s="75"/>
      <c r="P114" s="75"/>
      <c r="Q114" s="75"/>
      <c r="R114" s="75"/>
      <c r="S114" s="75"/>
      <c r="T114" s="75"/>
      <c r="U114" s="75"/>
      <c r="V114" s="68"/>
      <c r="W114" s="68"/>
      <c r="X114" s="68"/>
      <c r="Y114" s="68"/>
      <c r="Z114" s="68"/>
      <c r="AA114" s="68"/>
      <c r="AB114" s="68"/>
      <c r="AC114" s="68"/>
      <c r="AD114" s="68"/>
      <c r="AE114" s="68"/>
      <c r="AF114" s="68"/>
      <c r="AG114" s="68"/>
      <c r="AH114" s="68"/>
      <c r="AI114" s="68"/>
      <c r="AJ114" s="68"/>
      <c r="AK114" s="68"/>
      <c r="AL114" s="68"/>
      <c r="AM114" s="68"/>
      <c r="AN114" s="68"/>
      <c r="AO114" s="68"/>
      <c r="AP114" s="68"/>
      <c r="AQ114" s="68"/>
      <c r="AR114" s="68"/>
      <c r="AS114" s="68"/>
      <c r="AT114" s="61"/>
    </row>
    <row r="115" spans="1:46" s="62" customFormat="1" ht="24.95" customHeight="1">
      <c r="A115" s="94"/>
      <c r="B115" s="76"/>
      <c r="C115" s="780"/>
      <c r="D115" s="725"/>
      <c r="E115" s="725"/>
      <c r="F115" s="725"/>
      <c r="G115" s="725"/>
      <c r="H115" s="725"/>
      <c r="I115" s="725"/>
      <c r="J115" s="59"/>
      <c r="K115" s="50"/>
      <c r="L115" s="50"/>
      <c r="M115" s="70"/>
      <c r="N115" s="74"/>
      <c r="O115" s="75"/>
      <c r="P115" s="75"/>
      <c r="Q115" s="75"/>
      <c r="R115" s="75"/>
      <c r="S115" s="75"/>
      <c r="T115" s="75"/>
      <c r="U115" s="75"/>
      <c r="V115" s="68"/>
      <c r="W115" s="68"/>
      <c r="X115" s="68"/>
      <c r="Y115" s="68"/>
      <c r="Z115" s="68"/>
      <c r="AA115" s="68"/>
      <c r="AB115" s="68"/>
      <c r="AC115" s="68"/>
      <c r="AD115" s="68"/>
      <c r="AE115" s="68"/>
      <c r="AF115" s="68"/>
      <c r="AG115" s="68"/>
      <c r="AH115" s="68"/>
      <c r="AI115" s="68"/>
      <c r="AJ115" s="68"/>
      <c r="AK115" s="68"/>
      <c r="AL115" s="68"/>
      <c r="AM115" s="68"/>
      <c r="AN115" s="68"/>
      <c r="AO115" s="68"/>
      <c r="AP115" s="68"/>
      <c r="AQ115" s="68"/>
      <c r="AR115" s="68"/>
      <c r="AS115" s="68"/>
      <c r="AT115" s="61"/>
    </row>
    <row r="116" spans="1:46" s="62" customFormat="1" ht="24.95" customHeight="1">
      <c r="A116" s="94"/>
      <c r="B116" s="76"/>
      <c r="C116" s="780"/>
      <c r="D116" s="725"/>
      <c r="E116" s="725"/>
      <c r="F116" s="725"/>
      <c r="G116" s="725"/>
      <c r="H116" s="725"/>
      <c r="I116" s="725"/>
      <c r="J116" s="59"/>
      <c r="K116" s="50"/>
      <c r="L116" s="50"/>
      <c r="M116" s="70"/>
      <c r="N116" s="74"/>
      <c r="O116" s="75"/>
      <c r="P116" s="75"/>
      <c r="Q116" s="75"/>
      <c r="R116" s="75"/>
      <c r="S116" s="75"/>
      <c r="T116" s="75"/>
      <c r="U116" s="75"/>
      <c r="V116" s="68"/>
      <c r="W116" s="68"/>
      <c r="X116" s="68"/>
      <c r="Y116" s="68"/>
      <c r="Z116" s="68"/>
      <c r="AA116" s="68"/>
      <c r="AB116" s="68"/>
      <c r="AC116" s="68"/>
      <c r="AD116" s="68"/>
      <c r="AE116" s="68"/>
      <c r="AF116" s="68"/>
      <c r="AG116" s="68"/>
      <c r="AH116" s="68"/>
      <c r="AI116" s="68"/>
      <c r="AJ116" s="68"/>
      <c r="AK116" s="68"/>
      <c r="AL116" s="68"/>
      <c r="AM116" s="68"/>
      <c r="AN116" s="68"/>
      <c r="AO116" s="68"/>
      <c r="AP116" s="68"/>
      <c r="AQ116" s="68"/>
      <c r="AR116" s="68"/>
      <c r="AS116" s="68"/>
      <c r="AT116" s="61"/>
    </row>
    <row r="117" spans="1:46" s="62" customFormat="1" ht="24.95" customHeight="1">
      <c r="A117" s="94"/>
      <c r="B117" s="76"/>
      <c r="C117" s="780"/>
      <c r="D117" s="725"/>
      <c r="E117" s="725"/>
      <c r="F117" s="725"/>
      <c r="G117" s="725"/>
      <c r="H117" s="725"/>
      <c r="I117" s="725"/>
      <c r="J117" s="59"/>
      <c r="K117" s="50"/>
      <c r="L117" s="50"/>
      <c r="M117" s="70"/>
      <c r="N117" s="74"/>
      <c r="O117" s="75"/>
      <c r="P117" s="75"/>
      <c r="Q117" s="75"/>
      <c r="R117" s="75"/>
      <c r="S117" s="75"/>
      <c r="T117" s="75"/>
      <c r="U117" s="75"/>
      <c r="V117" s="68"/>
      <c r="W117" s="68"/>
      <c r="X117" s="68"/>
      <c r="Y117" s="68"/>
      <c r="Z117" s="68"/>
      <c r="AA117" s="68"/>
      <c r="AB117" s="68"/>
      <c r="AC117" s="68"/>
      <c r="AD117" s="68"/>
      <c r="AE117" s="68"/>
      <c r="AF117" s="68"/>
      <c r="AG117" s="68"/>
      <c r="AH117" s="68"/>
      <c r="AI117" s="68"/>
      <c r="AJ117" s="68"/>
      <c r="AK117" s="68"/>
      <c r="AL117" s="68"/>
      <c r="AM117" s="68"/>
      <c r="AN117" s="68"/>
      <c r="AO117" s="68"/>
      <c r="AP117" s="68"/>
      <c r="AQ117" s="68"/>
      <c r="AR117" s="68"/>
      <c r="AS117" s="68"/>
      <c r="AT117" s="61"/>
    </row>
    <row r="118" spans="1:46" s="62" customFormat="1" ht="24.95" customHeight="1">
      <c r="A118" s="94"/>
      <c r="B118" s="76"/>
      <c r="C118" s="780"/>
      <c r="D118" s="725"/>
      <c r="E118" s="725"/>
      <c r="F118" s="725"/>
      <c r="G118" s="725"/>
      <c r="H118" s="725"/>
      <c r="I118" s="725"/>
      <c r="J118" s="59"/>
      <c r="K118" s="50"/>
      <c r="L118" s="50"/>
      <c r="M118" s="70"/>
      <c r="N118" s="74"/>
      <c r="O118" s="75"/>
      <c r="P118" s="75"/>
      <c r="Q118" s="75"/>
      <c r="R118" s="75"/>
      <c r="S118" s="75"/>
      <c r="T118" s="75"/>
      <c r="U118" s="75"/>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1"/>
    </row>
    <row r="119" spans="1:46" s="62" customFormat="1" ht="24.95" customHeight="1">
      <c r="A119" s="94"/>
      <c r="B119" s="76"/>
      <c r="C119" s="780"/>
      <c r="D119" s="725"/>
      <c r="E119" s="725"/>
      <c r="F119" s="725"/>
      <c r="G119" s="725"/>
      <c r="H119" s="725"/>
      <c r="I119" s="725"/>
      <c r="J119" s="59"/>
      <c r="K119" s="50"/>
      <c r="L119" s="50"/>
      <c r="M119" s="70"/>
      <c r="N119" s="74"/>
      <c r="O119" s="75"/>
      <c r="P119" s="75"/>
      <c r="Q119" s="75"/>
      <c r="R119" s="75"/>
      <c r="S119" s="75"/>
      <c r="T119" s="75"/>
      <c r="U119" s="75"/>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1"/>
    </row>
    <row r="120" spans="1:46" s="62" customFormat="1" ht="24.95" customHeight="1">
      <c r="A120" s="94"/>
      <c r="B120" s="76"/>
      <c r="C120" s="822"/>
      <c r="D120" s="758"/>
      <c r="E120" s="758"/>
      <c r="F120" s="758"/>
      <c r="G120" s="758"/>
      <c r="H120" s="758"/>
      <c r="I120" s="758"/>
      <c r="J120" s="245"/>
      <c r="L120" s="50"/>
      <c r="M120" s="70"/>
      <c r="N120" s="74"/>
      <c r="O120" s="75"/>
      <c r="P120" s="75"/>
      <c r="Q120" s="75"/>
      <c r="R120" s="75"/>
      <c r="S120" s="75"/>
      <c r="T120" s="75"/>
      <c r="U120" s="75"/>
      <c r="V120" s="68"/>
      <c r="W120" s="68"/>
      <c r="X120" s="68"/>
      <c r="Y120" s="68"/>
      <c r="Z120" s="68"/>
      <c r="AA120" s="68"/>
      <c r="AB120" s="68"/>
      <c r="AC120" s="68"/>
      <c r="AD120" s="68"/>
      <c r="AE120" s="68"/>
      <c r="AF120" s="68"/>
      <c r="AG120" s="68"/>
      <c r="AH120" s="68"/>
      <c r="AI120" s="68"/>
      <c r="AJ120" s="68"/>
      <c r="AK120" s="68"/>
      <c r="AL120" s="68"/>
      <c r="AM120" s="68"/>
      <c r="AN120" s="68"/>
      <c r="AO120" s="68"/>
      <c r="AP120" s="68"/>
      <c r="AQ120" s="68"/>
      <c r="AR120" s="68"/>
      <c r="AS120" s="68"/>
      <c r="AT120" s="61"/>
    </row>
    <row r="121" spans="1:46" s="62" customFormat="1" ht="24.95" customHeight="1">
      <c r="A121" s="94"/>
      <c r="B121" s="76"/>
      <c r="C121" s="243"/>
      <c r="D121" s="244"/>
      <c r="E121" s="244"/>
      <c r="F121" s="244"/>
      <c r="G121" s="244"/>
      <c r="H121" s="244"/>
      <c r="I121" s="244"/>
      <c r="J121" s="245"/>
      <c r="L121" s="50"/>
      <c r="M121" s="70"/>
      <c r="N121" s="74"/>
      <c r="O121" s="75"/>
      <c r="P121" s="75"/>
      <c r="Q121" s="75"/>
      <c r="R121" s="75"/>
      <c r="S121" s="75"/>
      <c r="T121" s="75"/>
      <c r="U121" s="75"/>
      <c r="V121" s="68"/>
      <c r="W121" s="68"/>
      <c r="X121" s="68"/>
      <c r="Y121" s="68"/>
      <c r="Z121" s="68"/>
      <c r="AA121" s="68"/>
      <c r="AB121" s="68"/>
      <c r="AC121" s="68"/>
      <c r="AD121" s="68"/>
      <c r="AE121" s="68"/>
      <c r="AF121" s="68"/>
      <c r="AG121" s="68"/>
      <c r="AH121" s="68"/>
      <c r="AI121" s="68"/>
      <c r="AJ121" s="68"/>
      <c r="AK121" s="68"/>
      <c r="AL121" s="68"/>
      <c r="AM121" s="68"/>
      <c r="AN121" s="68"/>
      <c r="AO121" s="68"/>
      <c r="AP121" s="68"/>
      <c r="AQ121" s="68"/>
      <c r="AR121" s="68"/>
      <c r="AS121" s="68"/>
      <c r="AT121" s="61"/>
    </row>
    <row r="122" spans="1:46" s="62" customFormat="1" ht="24.95" customHeight="1">
      <c r="A122" s="94"/>
      <c r="B122" s="76"/>
      <c r="C122" s="326" t="str">
        <f>Índice!D58</f>
        <v>TCFD 4.b</v>
      </c>
      <c r="D122" s="819" t="str">
        <f>Índice!E58</f>
        <v>Disclose Scope 1, Scope 2, and, if appropriate, Scope 3 greenhouse gas (GHG) emissions, and the related risks.</v>
      </c>
      <c r="E122" s="820"/>
      <c r="F122" s="820"/>
      <c r="G122" s="820"/>
      <c r="H122" s="820"/>
      <c r="I122" s="821"/>
      <c r="J122" s="84"/>
      <c r="K122" s="84"/>
      <c r="L122" s="50"/>
      <c r="M122" s="70"/>
      <c r="N122" s="74"/>
      <c r="O122" s="75"/>
      <c r="P122" s="75"/>
      <c r="Q122" s="75"/>
      <c r="R122" s="75"/>
      <c r="S122" s="75"/>
      <c r="T122" s="75"/>
      <c r="U122" s="75"/>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1"/>
    </row>
    <row r="123" spans="1:46" s="62" customFormat="1" ht="24.95" customHeight="1">
      <c r="A123" s="94"/>
      <c r="B123" s="76"/>
      <c r="C123" s="727" t="s">
        <v>519</v>
      </c>
      <c r="D123" s="728"/>
      <c r="E123" s="728"/>
      <c r="F123" s="728"/>
      <c r="G123" s="728"/>
      <c r="H123" s="728"/>
      <c r="I123" s="728"/>
      <c r="J123" s="85"/>
      <c r="K123" s="73"/>
      <c r="L123" s="50"/>
      <c r="M123" s="70"/>
      <c r="N123" s="74"/>
      <c r="O123" s="75"/>
      <c r="P123" s="75"/>
      <c r="Q123" s="75"/>
      <c r="R123" s="75"/>
      <c r="S123" s="75"/>
      <c r="T123" s="75"/>
      <c r="U123" s="75"/>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1"/>
    </row>
    <row r="124" spans="1:46" s="62" customFormat="1" ht="24.95" customHeight="1">
      <c r="A124" s="94"/>
      <c r="B124" s="76"/>
      <c r="C124" s="716"/>
      <c r="D124" s="717"/>
      <c r="E124" s="717"/>
      <c r="F124" s="717"/>
      <c r="G124" s="717"/>
      <c r="H124" s="717"/>
      <c r="I124" s="717"/>
      <c r="J124" s="87"/>
      <c r="K124" s="77"/>
      <c r="L124" s="50"/>
      <c r="M124" s="70"/>
      <c r="N124" s="74"/>
      <c r="O124" s="75"/>
      <c r="P124" s="75"/>
      <c r="Q124" s="75"/>
      <c r="R124" s="75"/>
      <c r="S124" s="75"/>
      <c r="T124" s="75"/>
      <c r="U124" s="75"/>
      <c r="V124" s="6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1"/>
    </row>
    <row r="125" spans="1:46" s="62" customFormat="1" ht="24.95" customHeight="1">
      <c r="A125" s="94"/>
      <c r="B125" s="76"/>
      <c r="C125" s="718"/>
      <c r="D125" s="719"/>
      <c r="E125" s="719"/>
      <c r="F125" s="719"/>
      <c r="G125" s="719"/>
      <c r="H125" s="719"/>
      <c r="I125" s="719"/>
      <c r="J125" s="92"/>
      <c r="K125" s="78"/>
      <c r="L125" s="50"/>
      <c r="M125" s="70"/>
      <c r="N125" s="74"/>
      <c r="O125" s="75"/>
      <c r="P125" s="75"/>
      <c r="Q125" s="75"/>
      <c r="R125" s="75"/>
      <c r="S125" s="75"/>
      <c r="T125" s="75"/>
      <c r="U125" s="75"/>
      <c r="V125" s="6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1"/>
    </row>
    <row r="126" spans="1:46" s="62" customFormat="1" ht="24.95" customHeight="1">
      <c r="A126" s="94"/>
      <c r="B126" s="76"/>
      <c r="C126" s="171"/>
      <c r="D126" s="51"/>
      <c r="E126" s="51"/>
      <c r="F126" s="51"/>
      <c r="G126" s="51"/>
      <c r="H126" s="51"/>
      <c r="I126" s="51"/>
      <c r="J126" s="92"/>
      <c r="K126" s="92"/>
      <c r="L126" s="50"/>
      <c r="M126" s="70"/>
      <c r="N126" s="74"/>
      <c r="O126" s="75"/>
      <c r="P126" s="75"/>
      <c r="Q126" s="75"/>
      <c r="R126" s="75"/>
      <c r="S126" s="75"/>
      <c r="T126" s="75"/>
      <c r="U126" s="75"/>
      <c r="V126" s="6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1"/>
    </row>
    <row r="127" spans="1:46" s="132" customFormat="1" ht="24.95" customHeight="1">
      <c r="A127" s="141"/>
      <c r="B127" s="184"/>
      <c r="C127" s="366" t="s">
        <v>186</v>
      </c>
      <c r="D127" s="367">
        <v>2022</v>
      </c>
      <c r="E127" s="367">
        <v>2023</v>
      </c>
      <c r="F127" s="367">
        <v>2024</v>
      </c>
      <c r="G127" s="368"/>
      <c r="H127" s="368"/>
      <c r="I127" s="368"/>
      <c r="J127" s="368"/>
      <c r="K127" s="368"/>
      <c r="L127" s="123"/>
      <c r="M127" s="181"/>
      <c r="N127" s="74"/>
      <c r="O127" s="99"/>
      <c r="P127" s="99"/>
      <c r="Q127" s="99"/>
      <c r="R127" s="99"/>
      <c r="S127" s="99"/>
      <c r="T127" s="99"/>
      <c r="U127" s="99"/>
      <c r="V127" s="133"/>
      <c r="W127" s="133"/>
      <c r="X127" s="133"/>
      <c r="Y127" s="133"/>
      <c r="Z127" s="133"/>
      <c r="AA127" s="133"/>
      <c r="AB127" s="133"/>
      <c r="AC127" s="133"/>
      <c r="AD127" s="133"/>
      <c r="AE127" s="133"/>
      <c r="AF127" s="133"/>
      <c r="AG127" s="133"/>
      <c r="AH127" s="133"/>
      <c r="AI127" s="133"/>
      <c r="AJ127" s="133"/>
      <c r="AK127" s="133"/>
      <c r="AL127" s="133"/>
      <c r="AM127" s="133"/>
      <c r="AN127" s="133"/>
      <c r="AO127" s="133"/>
      <c r="AP127" s="133"/>
      <c r="AQ127" s="133"/>
      <c r="AR127" s="133"/>
      <c r="AS127" s="133"/>
      <c r="AT127" s="134"/>
    </row>
    <row r="128" spans="1:46" s="132" customFormat="1" ht="24.95" customHeight="1">
      <c r="A128" s="141"/>
      <c r="B128" s="184"/>
      <c r="C128" s="132" t="s">
        <v>520</v>
      </c>
      <c r="D128" s="370">
        <f>(E31)/1000</f>
        <v>2681.3969999999999</v>
      </c>
      <c r="E128" s="370">
        <f>(F31)/1000</f>
        <v>2709.6120000000001</v>
      </c>
      <c r="F128" s="370">
        <f>(G31)/1000</f>
        <v>4710.6020820000003</v>
      </c>
      <c r="G128" s="84"/>
      <c r="H128" s="84"/>
      <c r="I128" s="84"/>
      <c r="J128" s="84"/>
      <c r="K128" s="84"/>
      <c r="L128" s="123"/>
      <c r="M128" s="181"/>
      <c r="N128" s="74"/>
      <c r="O128" s="99"/>
      <c r="P128" s="99"/>
      <c r="Q128" s="99"/>
      <c r="R128" s="99"/>
      <c r="S128" s="99"/>
      <c r="T128" s="99"/>
      <c r="U128" s="99"/>
      <c r="V128" s="133"/>
      <c r="W128" s="133"/>
      <c r="X128" s="133"/>
      <c r="Y128" s="133"/>
      <c r="Z128" s="133"/>
      <c r="AA128" s="133"/>
      <c r="AB128" s="133"/>
      <c r="AC128" s="133"/>
      <c r="AD128" s="133"/>
      <c r="AE128" s="133"/>
      <c r="AF128" s="133"/>
      <c r="AG128" s="133"/>
      <c r="AH128" s="133"/>
      <c r="AI128" s="133"/>
      <c r="AJ128" s="133"/>
      <c r="AK128" s="133"/>
      <c r="AL128" s="133"/>
      <c r="AM128" s="133"/>
      <c r="AN128" s="133"/>
      <c r="AO128" s="133"/>
      <c r="AP128" s="133"/>
      <c r="AQ128" s="133"/>
      <c r="AR128" s="133"/>
      <c r="AS128" s="133"/>
      <c r="AT128" s="134"/>
    </row>
    <row r="129" spans="1:46" s="132" customFormat="1" ht="24.95" customHeight="1">
      <c r="A129" s="141"/>
      <c r="B129" s="184"/>
      <c r="C129" s="132" t="s">
        <v>521</v>
      </c>
      <c r="D129" s="369">
        <f>(E60)/1000</f>
        <v>1.7</v>
      </c>
      <c r="E129" s="369">
        <f>(F60)/1000</f>
        <v>2.6440000000000001</v>
      </c>
      <c r="F129" s="369">
        <f>(G60)/1000</f>
        <v>4.2720000000000002</v>
      </c>
      <c r="G129" s="124"/>
      <c r="H129" s="124"/>
      <c r="I129" s="124"/>
      <c r="J129" s="124"/>
      <c r="L129" s="123"/>
      <c r="M129" s="181"/>
      <c r="N129" s="74"/>
      <c r="O129" s="99"/>
      <c r="P129" s="99"/>
      <c r="Q129" s="99"/>
      <c r="R129" s="99"/>
      <c r="S129" s="99"/>
      <c r="T129" s="99"/>
      <c r="U129" s="99"/>
      <c r="V129" s="133"/>
      <c r="W129" s="133"/>
      <c r="X129" s="133"/>
      <c r="Y129" s="133"/>
      <c r="Z129" s="133"/>
      <c r="AA129" s="133"/>
      <c r="AB129" s="133"/>
      <c r="AC129" s="133"/>
      <c r="AD129" s="133"/>
      <c r="AE129" s="133"/>
      <c r="AF129" s="133"/>
      <c r="AG129" s="133"/>
      <c r="AH129" s="133"/>
      <c r="AI129" s="133"/>
      <c r="AJ129" s="133"/>
      <c r="AK129" s="133"/>
      <c r="AL129" s="133"/>
      <c r="AM129" s="133"/>
      <c r="AN129" s="133"/>
      <c r="AO129" s="133"/>
      <c r="AP129" s="133"/>
      <c r="AQ129" s="133"/>
      <c r="AR129" s="133"/>
      <c r="AS129" s="133"/>
      <c r="AT129" s="134"/>
    </row>
    <row r="130" spans="1:46" s="132" customFormat="1" ht="24.95" customHeight="1">
      <c r="A130" s="141"/>
      <c r="B130" s="184"/>
      <c r="C130" s="125" t="s">
        <v>522</v>
      </c>
      <c r="D130" s="370">
        <f>(E76)/1000</f>
        <v>19.678000000000001</v>
      </c>
      <c r="E130" s="370">
        <f>(F76)/1000</f>
        <v>644.14200000000005</v>
      </c>
      <c r="F130" s="370">
        <f>(G76)/1000</f>
        <v>1559.597</v>
      </c>
      <c r="G130" s="126"/>
      <c r="H130" s="126"/>
      <c r="I130" s="126"/>
      <c r="J130" s="126"/>
      <c r="L130" s="123"/>
      <c r="M130" s="181"/>
      <c r="N130" s="74"/>
      <c r="O130" s="99"/>
      <c r="P130" s="99"/>
      <c r="Q130" s="99"/>
      <c r="R130" s="99"/>
      <c r="S130" s="99"/>
      <c r="T130" s="99"/>
      <c r="U130" s="99"/>
      <c r="V130" s="133"/>
      <c r="W130" s="133"/>
      <c r="X130" s="133"/>
      <c r="Y130" s="133"/>
      <c r="Z130" s="133"/>
      <c r="AA130" s="133"/>
      <c r="AB130" s="133"/>
      <c r="AC130" s="133"/>
      <c r="AD130" s="133"/>
      <c r="AE130" s="133"/>
      <c r="AF130" s="133"/>
      <c r="AG130" s="133"/>
      <c r="AH130" s="133"/>
      <c r="AI130" s="133"/>
      <c r="AJ130" s="133"/>
      <c r="AK130" s="133"/>
      <c r="AL130" s="133"/>
      <c r="AM130" s="133"/>
      <c r="AN130" s="133"/>
      <c r="AO130" s="133"/>
      <c r="AP130" s="133"/>
      <c r="AQ130" s="133"/>
      <c r="AR130" s="133"/>
      <c r="AS130" s="133"/>
      <c r="AT130" s="134"/>
    </row>
    <row r="131" spans="1:46" s="62" customFormat="1" ht="24.95" customHeight="1">
      <c r="A131" s="94"/>
      <c r="B131" s="76"/>
      <c r="C131" s="125"/>
      <c r="D131" s="126"/>
      <c r="E131" s="126"/>
      <c r="F131" s="126"/>
      <c r="G131" s="126"/>
      <c r="H131" s="126"/>
      <c r="I131" s="126"/>
      <c r="J131" s="126"/>
      <c r="L131" s="50"/>
      <c r="M131" s="70"/>
      <c r="N131" s="74"/>
      <c r="O131" s="75"/>
      <c r="P131" s="75"/>
      <c r="Q131" s="75"/>
      <c r="R131" s="75"/>
      <c r="S131" s="75"/>
      <c r="T131" s="75"/>
      <c r="U131" s="75"/>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1"/>
    </row>
    <row r="132" spans="1:46" s="62" customFormat="1" ht="24.95" customHeight="1">
      <c r="A132" s="94"/>
      <c r="B132" s="76"/>
      <c r="C132" s="125"/>
      <c r="D132" s="126"/>
      <c r="E132" s="126"/>
      <c r="F132" s="126"/>
      <c r="G132" s="126"/>
      <c r="H132" s="126"/>
      <c r="I132" s="126"/>
      <c r="J132" s="126"/>
      <c r="K132" s="50"/>
      <c r="L132" s="50"/>
      <c r="M132" s="70"/>
      <c r="N132" s="74"/>
      <c r="O132" s="75"/>
      <c r="P132" s="75"/>
      <c r="Q132" s="75"/>
      <c r="R132" s="75"/>
      <c r="S132" s="75"/>
      <c r="T132" s="75"/>
      <c r="U132" s="75"/>
      <c r="V132" s="68"/>
      <c r="W132" s="68"/>
      <c r="X132" s="68"/>
      <c r="Y132" s="68"/>
      <c r="Z132" s="68"/>
      <c r="AA132" s="68"/>
      <c r="AB132" s="68"/>
      <c r="AC132" s="68"/>
      <c r="AD132" s="68"/>
      <c r="AE132" s="68"/>
      <c r="AF132" s="68"/>
      <c r="AG132" s="68"/>
      <c r="AH132" s="68"/>
      <c r="AI132" s="68"/>
      <c r="AJ132" s="68"/>
      <c r="AK132" s="68"/>
      <c r="AL132" s="68"/>
      <c r="AM132" s="68"/>
      <c r="AN132" s="68"/>
      <c r="AO132" s="68"/>
      <c r="AP132" s="68"/>
      <c r="AQ132" s="68"/>
      <c r="AR132" s="68"/>
      <c r="AS132" s="68"/>
      <c r="AT132" s="61"/>
    </row>
    <row r="133" spans="1:46" s="62" customFormat="1" ht="24.95" customHeight="1">
      <c r="A133" s="94"/>
      <c r="B133" s="76"/>
      <c r="C133" s="125"/>
      <c r="D133" s="126"/>
      <c r="E133" s="126"/>
      <c r="F133" s="126"/>
      <c r="G133" s="126"/>
      <c r="H133" s="126"/>
      <c r="I133" s="126"/>
      <c r="J133" s="126"/>
      <c r="K133" s="50"/>
      <c r="L133" s="50"/>
      <c r="M133" s="70"/>
      <c r="N133" s="74"/>
      <c r="O133" s="75"/>
      <c r="P133" s="75"/>
      <c r="Q133" s="75"/>
      <c r="R133" s="75"/>
      <c r="S133" s="75"/>
      <c r="T133" s="75"/>
      <c r="U133" s="75"/>
      <c r="V133" s="68"/>
      <c r="W133" s="68"/>
      <c r="X133" s="68"/>
      <c r="Y133" s="68"/>
      <c r="Z133" s="68"/>
      <c r="AA133" s="68"/>
      <c r="AB133" s="68"/>
      <c r="AC133" s="68"/>
      <c r="AD133" s="68"/>
      <c r="AE133" s="68"/>
      <c r="AF133" s="68"/>
      <c r="AG133" s="68"/>
      <c r="AH133" s="68"/>
      <c r="AI133" s="68"/>
      <c r="AJ133" s="68"/>
      <c r="AK133" s="68"/>
      <c r="AL133" s="68"/>
      <c r="AM133" s="68"/>
      <c r="AN133" s="68"/>
      <c r="AO133" s="68"/>
      <c r="AP133" s="68"/>
      <c r="AQ133" s="68"/>
      <c r="AR133" s="68"/>
      <c r="AS133" s="68"/>
      <c r="AT133" s="61"/>
    </row>
    <row r="134" spans="1:46" s="62" customFormat="1" ht="24.95" customHeight="1">
      <c r="A134" s="94"/>
      <c r="B134" s="76"/>
      <c r="D134" s="126"/>
      <c r="E134" s="126"/>
      <c r="F134" s="126"/>
      <c r="G134" s="126"/>
      <c r="H134" s="126"/>
      <c r="I134" s="126"/>
      <c r="J134" s="126"/>
      <c r="K134" s="50"/>
      <c r="L134" s="50"/>
      <c r="M134" s="70"/>
      <c r="N134" s="74"/>
      <c r="O134" s="75"/>
      <c r="P134" s="75"/>
      <c r="Q134" s="75"/>
      <c r="R134" s="75"/>
      <c r="S134" s="75"/>
      <c r="T134" s="75"/>
      <c r="U134" s="75"/>
      <c r="V134" s="68"/>
      <c r="W134" s="68"/>
      <c r="X134" s="68"/>
      <c r="Y134" s="68"/>
      <c r="Z134" s="68"/>
      <c r="AA134" s="68"/>
      <c r="AB134" s="68"/>
      <c r="AC134" s="68"/>
      <c r="AD134" s="68"/>
      <c r="AE134" s="68"/>
      <c r="AF134" s="68"/>
      <c r="AG134" s="68"/>
      <c r="AH134" s="68"/>
      <c r="AI134" s="68"/>
      <c r="AJ134" s="68"/>
      <c r="AK134" s="68"/>
      <c r="AL134" s="68"/>
      <c r="AM134" s="68"/>
      <c r="AN134" s="68"/>
      <c r="AO134" s="68"/>
      <c r="AP134" s="68"/>
      <c r="AQ134" s="68"/>
      <c r="AR134" s="68"/>
      <c r="AS134" s="68"/>
      <c r="AT134" s="61"/>
    </row>
    <row r="135" spans="1:46" s="62" customFormat="1" ht="35.1" customHeight="1">
      <c r="A135" s="94"/>
      <c r="B135" s="76"/>
      <c r="C135" s="326" t="str">
        <f>Índice!D59</f>
        <v>TCFD 4.c</v>
      </c>
      <c r="D135" s="819" t="str">
        <f>Índice!E59</f>
        <v>Describe the targets used by the organization to manage climate-related risks and opportunities and performance against targets.</v>
      </c>
      <c r="E135" s="820"/>
      <c r="F135" s="820"/>
      <c r="G135" s="820"/>
      <c r="H135" s="820"/>
      <c r="I135" s="821"/>
      <c r="J135" s="50"/>
      <c r="K135" s="50"/>
      <c r="L135" s="50"/>
      <c r="M135" s="70"/>
      <c r="N135" s="74"/>
      <c r="O135" s="75"/>
      <c r="P135" s="75"/>
      <c r="Q135" s="75"/>
      <c r="R135" s="75"/>
      <c r="S135" s="75"/>
      <c r="T135" s="75"/>
      <c r="U135" s="75"/>
      <c r="V135" s="68"/>
      <c r="W135" s="68"/>
      <c r="X135" s="68"/>
      <c r="Y135" s="68"/>
      <c r="Z135" s="68"/>
      <c r="AA135" s="68"/>
      <c r="AB135" s="68"/>
      <c r="AC135" s="68"/>
      <c r="AD135" s="68"/>
      <c r="AE135" s="68"/>
      <c r="AF135" s="68"/>
      <c r="AG135" s="68"/>
      <c r="AH135" s="68"/>
      <c r="AI135" s="68"/>
      <c r="AJ135" s="68"/>
      <c r="AK135" s="68"/>
      <c r="AL135" s="68"/>
      <c r="AM135" s="68"/>
      <c r="AN135" s="68"/>
      <c r="AO135" s="68"/>
      <c r="AP135" s="68"/>
      <c r="AQ135" s="68"/>
      <c r="AR135" s="68"/>
      <c r="AS135" s="68"/>
      <c r="AT135" s="61"/>
    </row>
    <row r="136" spans="1:46" s="62" customFormat="1" ht="24.95" customHeight="1">
      <c r="A136" s="94"/>
      <c r="B136" s="76"/>
      <c r="C136" s="727" t="s">
        <v>523</v>
      </c>
      <c r="D136" s="728"/>
      <c r="E136" s="728"/>
      <c r="F136" s="728"/>
      <c r="G136" s="728"/>
      <c r="H136" s="728"/>
      <c r="I136" s="728"/>
      <c r="J136" s="50"/>
      <c r="K136" s="50"/>
      <c r="L136" s="50"/>
      <c r="M136" s="70"/>
      <c r="N136" s="74"/>
      <c r="O136" s="75"/>
      <c r="P136" s="75"/>
      <c r="Q136" s="75"/>
      <c r="R136" s="75"/>
      <c r="S136" s="75"/>
      <c r="T136" s="75"/>
      <c r="U136" s="75"/>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1"/>
    </row>
    <row r="137" spans="1:46" s="62" customFormat="1" ht="24.95" customHeight="1">
      <c r="A137" s="94"/>
      <c r="B137" s="76"/>
      <c r="C137" s="716"/>
      <c r="D137" s="717"/>
      <c r="E137" s="717"/>
      <c r="F137" s="717"/>
      <c r="G137" s="717"/>
      <c r="H137" s="717"/>
      <c r="I137" s="717"/>
      <c r="J137" s="50"/>
      <c r="K137" s="50"/>
      <c r="L137" s="50"/>
      <c r="M137" s="70"/>
      <c r="N137" s="74"/>
      <c r="O137" s="75"/>
      <c r="P137" s="75"/>
      <c r="Q137" s="75"/>
      <c r="R137" s="75"/>
      <c r="S137" s="75"/>
      <c r="T137" s="75"/>
      <c r="U137" s="75"/>
      <c r="V137" s="68"/>
      <c r="W137" s="68"/>
      <c r="X137" s="68"/>
      <c r="Y137" s="68"/>
      <c r="Z137" s="68"/>
      <c r="AA137" s="68"/>
      <c r="AB137" s="68"/>
      <c r="AC137" s="68"/>
      <c r="AD137" s="68"/>
      <c r="AE137" s="68"/>
      <c r="AF137" s="68"/>
      <c r="AG137" s="68"/>
      <c r="AH137" s="68"/>
      <c r="AI137" s="68"/>
      <c r="AJ137" s="68"/>
      <c r="AK137" s="68"/>
      <c r="AL137" s="68"/>
      <c r="AM137" s="68"/>
      <c r="AN137" s="68"/>
      <c r="AO137" s="68"/>
      <c r="AP137" s="68"/>
      <c r="AQ137" s="68"/>
      <c r="AR137" s="68"/>
      <c r="AS137" s="68"/>
      <c r="AT137" s="61"/>
    </row>
    <row r="138" spans="1:46" s="62" customFormat="1" ht="24.95" customHeight="1">
      <c r="A138" s="94"/>
      <c r="B138" s="76"/>
      <c r="C138" s="716"/>
      <c r="D138" s="717"/>
      <c r="E138" s="717"/>
      <c r="F138" s="717"/>
      <c r="G138" s="717"/>
      <c r="H138" s="717"/>
      <c r="I138" s="717"/>
      <c r="J138" s="50"/>
      <c r="K138" s="50"/>
      <c r="L138" s="50"/>
      <c r="M138" s="70"/>
      <c r="N138" s="74"/>
      <c r="O138" s="75"/>
      <c r="P138" s="75"/>
      <c r="Q138" s="75"/>
      <c r="R138" s="75"/>
      <c r="S138" s="75"/>
      <c r="T138" s="75"/>
      <c r="U138" s="75"/>
      <c r="V138" s="68"/>
      <c r="W138" s="68"/>
      <c r="X138" s="68"/>
      <c r="Y138" s="68"/>
      <c r="Z138" s="68"/>
      <c r="AA138" s="68"/>
      <c r="AB138" s="68"/>
      <c r="AC138" s="68"/>
      <c r="AD138" s="68"/>
      <c r="AE138" s="68"/>
      <c r="AF138" s="68"/>
      <c r="AG138" s="68"/>
      <c r="AH138" s="68"/>
      <c r="AI138" s="68"/>
      <c r="AJ138" s="68"/>
      <c r="AK138" s="68"/>
      <c r="AL138" s="68"/>
      <c r="AM138" s="68"/>
      <c r="AN138" s="68"/>
      <c r="AO138" s="68"/>
      <c r="AP138" s="68"/>
      <c r="AQ138" s="68"/>
      <c r="AR138" s="68"/>
      <c r="AS138" s="68"/>
      <c r="AT138" s="61"/>
    </row>
    <row r="139" spans="1:46" s="62" customFormat="1" ht="24.95" customHeight="1">
      <c r="A139" s="94"/>
      <c r="B139" s="76"/>
      <c r="C139" s="716"/>
      <c r="D139" s="717"/>
      <c r="E139" s="717"/>
      <c r="F139" s="717"/>
      <c r="G139" s="717"/>
      <c r="H139" s="717"/>
      <c r="I139" s="717"/>
      <c r="J139" s="50"/>
      <c r="K139" s="50"/>
      <c r="L139" s="50"/>
      <c r="M139" s="70"/>
      <c r="N139" s="74"/>
      <c r="O139" s="75"/>
      <c r="P139" s="75"/>
      <c r="Q139" s="75"/>
      <c r="R139" s="75"/>
      <c r="S139" s="75"/>
      <c r="T139" s="75"/>
      <c r="U139" s="75"/>
      <c r="V139" s="68"/>
      <c r="W139" s="68"/>
      <c r="X139" s="68"/>
      <c r="Y139" s="68"/>
      <c r="Z139" s="68"/>
      <c r="AA139" s="68"/>
      <c r="AB139" s="68"/>
      <c r="AC139" s="68"/>
      <c r="AD139" s="68"/>
      <c r="AE139" s="68"/>
      <c r="AF139" s="68"/>
      <c r="AG139" s="68"/>
      <c r="AH139" s="68"/>
      <c r="AI139" s="68"/>
      <c r="AJ139" s="68"/>
      <c r="AK139" s="68"/>
      <c r="AL139" s="68"/>
      <c r="AM139" s="68"/>
      <c r="AN139" s="68"/>
      <c r="AO139" s="68"/>
      <c r="AP139" s="68"/>
      <c r="AQ139" s="68"/>
      <c r="AR139" s="68"/>
      <c r="AS139" s="68"/>
      <c r="AT139" s="61"/>
    </row>
    <row r="140" spans="1:46" s="62" customFormat="1" ht="24.95" customHeight="1">
      <c r="A140" s="94"/>
      <c r="B140" s="76"/>
      <c r="C140" s="716"/>
      <c r="D140" s="717"/>
      <c r="E140" s="717"/>
      <c r="F140" s="717"/>
      <c r="G140" s="717"/>
      <c r="H140" s="717"/>
      <c r="I140" s="717"/>
      <c r="J140" s="50"/>
      <c r="K140" s="50"/>
      <c r="L140" s="50"/>
      <c r="M140" s="70"/>
      <c r="N140" s="74"/>
      <c r="O140" s="75"/>
      <c r="P140" s="75"/>
      <c r="Q140" s="75"/>
      <c r="R140" s="75"/>
      <c r="S140" s="75"/>
      <c r="T140" s="75"/>
      <c r="U140" s="75"/>
      <c r="V140" s="68"/>
      <c r="W140" s="68"/>
      <c r="X140" s="68"/>
      <c r="Y140" s="68"/>
      <c r="Z140" s="68"/>
      <c r="AA140" s="68"/>
      <c r="AB140" s="68"/>
      <c r="AC140" s="68"/>
      <c r="AD140" s="68"/>
      <c r="AE140" s="68"/>
      <c r="AF140" s="68"/>
      <c r="AG140" s="68"/>
      <c r="AH140" s="68"/>
      <c r="AI140" s="68"/>
      <c r="AJ140" s="68"/>
      <c r="AK140" s="68"/>
      <c r="AL140" s="68"/>
      <c r="AM140" s="68"/>
      <c r="AN140" s="68"/>
      <c r="AO140" s="68"/>
      <c r="AP140" s="68"/>
      <c r="AQ140" s="68"/>
      <c r="AR140" s="68"/>
      <c r="AS140" s="68"/>
      <c r="AT140" s="61"/>
    </row>
    <row r="141" spans="1:46" s="62" customFormat="1" ht="24.95" customHeight="1">
      <c r="A141" s="94"/>
      <c r="B141" s="76"/>
      <c r="C141" s="716"/>
      <c r="D141" s="717"/>
      <c r="E141" s="717"/>
      <c r="F141" s="717"/>
      <c r="G141" s="717"/>
      <c r="H141" s="717"/>
      <c r="I141" s="717"/>
      <c r="J141" s="50"/>
      <c r="K141" s="50"/>
      <c r="L141" s="50"/>
      <c r="M141" s="70"/>
      <c r="N141" s="74"/>
      <c r="O141" s="75"/>
      <c r="P141" s="75"/>
      <c r="Q141" s="75"/>
      <c r="R141" s="75"/>
      <c r="S141" s="75"/>
      <c r="T141" s="75"/>
      <c r="U141" s="75"/>
      <c r="V141" s="68"/>
      <c r="W141" s="68"/>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1"/>
    </row>
    <row r="142" spans="1:46" s="62" customFormat="1" ht="24.95" customHeight="1">
      <c r="A142" s="94"/>
      <c r="B142" s="76"/>
      <c r="C142" s="716"/>
      <c r="D142" s="717"/>
      <c r="E142" s="717"/>
      <c r="F142" s="717"/>
      <c r="G142" s="717"/>
      <c r="H142" s="717"/>
      <c r="I142" s="717"/>
      <c r="J142" s="50"/>
      <c r="K142" s="50"/>
      <c r="L142" s="50"/>
      <c r="M142" s="70"/>
      <c r="N142" s="74"/>
      <c r="O142" s="75"/>
      <c r="P142" s="75"/>
      <c r="Q142" s="75"/>
      <c r="R142" s="75"/>
      <c r="S142" s="75"/>
      <c r="T142" s="75"/>
      <c r="U142" s="75"/>
      <c r="V142" s="68"/>
      <c r="W142" s="68"/>
      <c r="X142" s="68"/>
      <c r="Y142" s="68"/>
      <c r="Z142" s="68"/>
      <c r="AA142" s="68"/>
      <c r="AB142" s="68"/>
      <c r="AC142" s="68"/>
      <c r="AD142" s="68"/>
      <c r="AE142" s="68"/>
      <c r="AF142" s="68"/>
      <c r="AG142" s="68"/>
      <c r="AH142" s="68"/>
      <c r="AI142" s="68"/>
      <c r="AJ142" s="68"/>
      <c r="AK142" s="68"/>
      <c r="AL142" s="68"/>
      <c r="AM142" s="68"/>
      <c r="AN142" s="68"/>
      <c r="AO142" s="68"/>
      <c r="AP142" s="68"/>
      <c r="AQ142" s="68"/>
      <c r="AR142" s="68"/>
      <c r="AS142" s="68"/>
      <c r="AT142" s="61"/>
    </row>
    <row r="143" spans="1:46" s="62" customFormat="1" ht="24.95" customHeight="1">
      <c r="A143" s="94"/>
      <c r="B143" s="76"/>
      <c r="C143" s="49"/>
      <c r="D143" s="50"/>
      <c r="E143" s="50"/>
      <c r="F143" s="50"/>
      <c r="G143" s="50"/>
      <c r="H143" s="50"/>
      <c r="I143" s="50"/>
      <c r="J143" s="50"/>
      <c r="K143" s="50"/>
      <c r="L143" s="50"/>
      <c r="M143" s="70"/>
      <c r="N143" s="74"/>
      <c r="O143" s="75"/>
      <c r="P143" s="75"/>
      <c r="Q143" s="75"/>
      <c r="R143" s="75"/>
      <c r="S143" s="75"/>
      <c r="T143" s="75"/>
      <c r="U143" s="75"/>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1"/>
    </row>
    <row r="144" spans="1:46" s="62" customFormat="1" ht="24.95" customHeight="1">
      <c r="A144" s="94"/>
      <c r="B144" s="76"/>
      <c r="C144" s="49"/>
      <c r="D144" s="50"/>
      <c r="E144" s="50"/>
      <c r="F144" s="50"/>
      <c r="G144" s="50"/>
      <c r="H144" s="50"/>
      <c r="I144" s="50"/>
      <c r="J144" s="50"/>
      <c r="K144" s="50"/>
      <c r="L144" s="50"/>
      <c r="M144" s="70"/>
      <c r="N144" s="74"/>
      <c r="O144" s="75"/>
      <c r="P144" s="75"/>
      <c r="Q144" s="75"/>
      <c r="R144" s="75"/>
      <c r="S144" s="75"/>
      <c r="T144" s="75"/>
      <c r="U144" s="75"/>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1"/>
    </row>
    <row r="145" spans="1:46" s="62" customFormat="1" ht="24.95" customHeight="1">
      <c r="A145" s="94"/>
      <c r="B145" s="76"/>
      <c r="C145" s="49"/>
      <c r="D145" s="50"/>
      <c r="E145" s="50"/>
      <c r="F145" s="50"/>
      <c r="G145" s="50"/>
      <c r="H145" s="50"/>
      <c r="I145" s="50"/>
      <c r="J145" s="50"/>
      <c r="K145" s="50"/>
      <c r="L145" s="50"/>
      <c r="M145" s="70"/>
      <c r="N145" s="74"/>
      <c r="O145" s="75"/>
      <c r="P145" s="75"/>
      <c r="Q145" s="75"/>
      <c r="R145" s="75"/>
      <c r="S145" s="75"/>
      <c r="T145" s="75"/>
      <c r="U145" s="75"/>
      <c r="V145" s="68"/>
      <c r="W145" s="68"/>
      <c r="X145" s="68"/>
      <c r="Y145" s="68"/>
      <c r="Z145" s="68"/>
      <c r="AA145" s="68"/>
      <c r="AB145" s="68"/>
      <c r="AC145" s="68"/>
      <c r="AD145" s="68"/>
      <c r="AE145" s="68"/>
      <c r="AF145" s="68"/>
      <c r="AG145" s="68"/>
      <c r="AH145" s="68"/>
      <c r="AI145" s="68"/>
      <c r="AJ145" s="68"/>
      <c r="AK145" s="68"/>
      <c r="AL145" s="68"/>
      <c r="AM145" s="68"/>
      <c r="AN145" s="68"/>
      <c r="AO145" s="68"/>
      <c r="AP145" s="68"/>
      <c r="AQ145" s="68"/>
      <c r="AR145" s="68"/>
      <c r="AS145" s="68"/>
      <c r="AT145" s="61"/>
    </row>
    <row r="146" spans="1:46" s="62" customFormat="1" ht="24.95" customHeight="1">
      <c r="A146" s="94"/>
      <c r="B146" s="76"/>
      <c r="C146" s="49"/>
      <c r="D146" s="50"/>
      <c r="E146" s="50"/>
      <c r="F146" s="50"/>
      <c r="G146" s="50"/>
      <c r="H146" s="50"/>
      <c r="I146" s="50"/>
      <c r="J146" s="50"/>
      <c r="K146" s="50"/>
      <c r="L146" s="50"/>
      <c r="M146" s="70"/>
      <c r="N146" s="74"/>
      <c r="O146" s="75"/>
      <c r="P146" s="75"/>
      <c r="Q146" s="75"/>
      <c r="R146" s="75"/>
      <c r="S146" s="75"/>
      <c r="T146" s="75"/>
      <c r="U146" s="75"/>
      <c r="V146" s="68"/>
      <c r="W146" s="68"/>
      <c r="X146" s="68"/>
      <c r="Y146" s="68"/>
      <c r="Z146" s="68"/>
      <c r="AA146" s="68"/>
      <c r="AB146" s="68"/>
      <c r="AC146" s="68"/>
      <c r="AD146" s="68"/>
      <c r="AE146" s="68"/>
      <c r="AF146" s="68"/>
      <c r="AG146" s="68"/>
      <c r="AH146" s="68"/>
      <c r="AI146" s="68"/>
      <c r="AJ146" s="68"/>
      <c r="AK146" s="68"/>
      <c r="AL146" s="68"/>
      <c r="AM146" s="68"/>
      <c r="AN146" s="68"/>
      <c r="AO146" s="68"/>
      <c r="AP146" s="68"/>
      <c r="AQ146" s="68"/>
      <c r="AR146" s="68"/>
      <c r="AS146" s="68"/>
      <c r="AT146" s="61"/>
    </row>
    <row r="147" spans="1:46" s="62" customFormat="1" ht="24.95" customHeight="1">
      <c r="A147" s="94"/>
      <c r="B147" s="76"/>
      <c r="C147" s="49"/>
      <c r="D147" s="50"/>
      <c r="E147" s="50"/>
      <c r="F147" s="50"/>
      <c r="G147" s="50"/>
      <c r="H147" s="50"/>
      <c r="I147" s="50"/>
      <c r="J147" s="50"/>
      <c r="K147" s="50"/>
      <c r="L147" s="50"/>
      <c r="M147" s="70"/>
      <c r="N147" s="74"/>
      <c r="O147" s="75"/>
      <c r="P147" s="75"/>
      <c r="Q147" s="75"/>
      <c r="R147" s="75"/>
      <c r="S147" s="75"/>
      <c r="T147" s="75"/>
      <c r="U147" s="75"/>
      <c r="V147" s="68"/>
      <c r="W147" s="68"/>
      <c r="X147" s="68"/>
      <c r="Y147" s="68"/>
      <c r="Z147" s="68"/>
      <c r="AA147" s="68"/>
      <c r="AB147" s="68"/>
      <c r="AC147" s="68"/>
      <c r="AD147" s="68"/>
      <c r="AE147" s="68"/>
      <c r="AF147" s="68"/>
      <c r="AG147" s="68"/>
      <c r="AH147" s="68"/>
      <c r="AI147" s="68"/>
      <c r="AJ147" s="68"/>
      <c r="AK147" s="68"/>
      <c r="AL147" s="68"/>
      <c r="AM147" s="68"/>
      <c r="AN147" s="68"/>
      <c r="AO147" s="68"/>
      <c r="AP147" s="68"/>
      <c r="AQ147" s="68"/>
      <c r="AR147" s="68"/>
      <c r="AS147" s="68"/>
      <c r="AT147" s="61"/>
    </row>
    <row r="148" spans="1:46" s="62" customFormat="1" ht="24.95" customHeight="1">
      <c r="A148" s="94"/>
      <c r="B148" s="76"/>
      <c r="C148" s="49"/>
      <c r="D148" s="50"/>
      <c r="E148" s="50"/>
      <c r="F148" s="50"/>
      <c r="G148" s="50"/>
      <c r="H148" s="50"/>
      <c r="I148" s="50"/>
      <c r="J148" s="50"/>
      <c r="K148" s="50"/>
      <c r="L148" s="50"/>
      <c r="M148" s="70"/>
      <c r="N148" s="74"/>
      <c r="O148" s="75"/>
      <c r="P148" s="75"/>
      <c r="Q148" s="75"/>
      <c r="R148" s="75"/>
      <c r="S148" s="75"/>
      <c r="T148" s="75"/>
      <c r="U148" s="75"/>
      <c r="V148" s="68"/>
      <c r="W148" s="68"/>
      <c r="X148" s="68"/>
      <c r="Y148" s="68"/>
      <c r="Z148" s="68"/>
      <c r="AA148" s="68"/>
      <c r="AB148" s="68"/>
      <c r="AC148" s="68"/>
      <c r="AD148" s="68"/>
      <c r="AE148" s="68"/>
      <c r="AF148" s="68"/>
      <c r="AG148" s="68"/>
      <c r="AH148" s="68"/>
      <c r="AI148" s="68"/>
      <c r="AJ148" s="68"/>
      <c r="AK148" s="68"/>
      <c r="AL148" s="68"/>
      <c r="AM148" s="68"/>
      <c r="AN148" s="68"/>
      <c r="AO148" s="68"/>
      <c r="AP148" s="68"/>
      <c r="AQ148" s="68"/>
      <c r="AR148" s="68"/>
      <c r="AS148" s="68"/>
      <c r="AT148" s="61"/>
    </row>
    <row r="149" spans="1:46" ht="27" customHeight="1">
      <c r="A149" s="246"/>
      <c r="B149" s="247"/>
      <c r="C149" s="248"/>
      <c r="D149" s="249"/>
      <c r="E149" s="249"/>
      <c r="F149" s="249"/>
      <c r="G149" s="249"/>
      <c r="H149" s="249"/>
      <c r="I149" s="249"/>
      <c r="J149" s="249"/>
      <c r="K149" s="249"/>
      <c r="L149" s="249"/>
      <c r="M149" s="250"/>
      <c r="N149" s="251"/>
      <c r="O149" s="31"/>
      <c r="P149" s="31"/>
      <c r="Q149" s="31"/>
      <c r="R149" s="31"/>
      <c r="S149" s="31"/>
      <c r="T149" s="31"/>
      <c r="U149" s="31"/>
      <c r="V149" s="252"/>
      <c r="W149" s="252"/>
      <c r="X149" s="252"/>
      <c r="Y149" s="252"/>
      <c r="Z149" s="252"/>
      <c r="AA149" s="252"/>
      <c r="AB149" s="252"/>
      <c r="AC149" s="252"/>
      <c r="AD149" s="252"/>
      <c r="AE149" s="252"/>
      <c r="AF149" s="253"/>
      <c r="AG149" s="253"/>
      <c r="AH149" s="253"/>
      <c r="AI149" s="253"/>
      <c r="AJ149" s="253"/>
      <c r="AK149" s="253"/>
      <c r="AL149" s="253"/>
      <c r="AM149" s="253"/>
      <c r="AN149" s="253"/>
      <c r="AO149" s="253"/>
      <c r="AP149" s="253"/>
      <c r="AQ149" s="253"/>
      <c r="AR149" s="253"/>
      <c r="AS149" s="253"/>
      <c r="AT149" s="254"/>
    </row>
    <row r="150" spans="1:46" ht="27" customHeight="1">
      <c r="A150" s="246"/>
      <c r="B150" s="247"/>
      <c r="C150" s="248"/>
      <c r="D150" s="249"/>
      <c r="E150" s="249"/>
      <c r="F150" s="249"/>
      <c r="G150" s="249"/>
      <c r="H150" s="249"/>
      <c r="I150" s="249"/>
      <c r="J150" s="249"/>
      <c r="K150" s="249"/>
      <c r="L150" s="249"/>
      <c r="M150" s="250"/>
      <c r="N150" s="251"/>
      <c r="O150" s="31"/>
      <c r="P150" s="31"/>
      <c r="Q150" s="31"/>
      <c r="R150" s="31"/>
      <c r="S150" s="31"/>
      <c r="T150" s="31"/>
      <c r="U150" s="31"/>
      <c r="V150" s="252"/>
      <c r="W150" s="252"/>
      <c r="X150" s="252"/>
      <c r="Y150" s="252"/>
      <c r="Z150" s="252"/>
      <c r="AA150" s="252"/>
      <c r="AB150" s="252"/>
      <c r="AC150" s="252"/>
      <c r="AD150" s="252"/>
      <c r="AE150" s="252"/>
      <c r="AF150" s="253"/>
      <c r="AG150" s="253"/>
      <c r="AH150" s="253"/>
      <c r="AI150" s="253"/>
      <c r="AJ150" s="253"/>
      <c r="AK150" s="253"/>
      <c r="AL150" s="253"/>
      <c r="AM150" s="253"/>
      <c r="AN150" s="253"/>
      <c r="AO150" s="253"/>
      <c r="AP150" s="253"/>
      <c r="AQ150" s="253"/>
      <c r="AR150" s="253"/>
      <c r="AS150" s="253"/>
      <c r="AT150" s="254"/>
    </row>
    <row r="151" spans="1:46" ht="27" customHeight="1">
      <c r="A151" s="246"/>
      <c r="B151" s="247"/>
      <c r="C151" s="248"/>
      <c r="D151" s="249"/>
      <c r="E151" s="249"/>
      <c r="F151" s="249"/>
      <c r="G151" s="249"/>
      <c r="H151" s="249"/>
      <c r="I151" s="249"/>
      <c r="J151" s="249"/>
      <c r="K151" s="249"/>
      <c r="L151" s="249"/>
      <c r="M151" s="250"/>
      <c r="N151" s="251"/>
      <c r="O151" s="31"/>
      <c r="P151" s="31"/>
      <c r="Q151" s="31"/>
      <c r="R151" s="31"/>
      <c r="S151" s="31"/>
      <c r="T151" s="31"/>
      <c r="U151" s="31"/>
      <c r="V151" s="252"/>
      <c r="W151" s="252"/>
      <c r="X151" s="252"/>
      <c r="Y151" s="252"/>
      <c r="Z151" s="252"/>
      <c r="AA151" s="252"/>
      <c r="AB151" s="252"/>
      <c r="AC151" s="252"/>
      <c r="AD151" s="252"/>
      <c r="AE151" s="252"/>
      <c r="AF151" s="253"/>
      <c r="AG151" s="253"/>
      <c r="AH151" s="253"/>
      <c r="AI151" s="253"/>
      <c r="AJ151" s="253"/>
      <c r="AK151" s="253"/>
      <c r="AL151" s="253"/>
      <c r="AM151" s="253"/>
      <c r="AN151" s="253"/>
      <c r="AO151" s="253"/>
      <c r="AP151" s="253"/>
      <c r="AQ151" s="253"/>
      <c r="AR151" s="253"/>
      <c r="AS151" s="253"/>
      <c r="AT151" s="254"/>
    </row>
    <row r="152" spans="1:46" ht="27" customHeight="1">
      <c r="A152" s="246"/>
      <c r="B152" s="247"/>
      <c r="C152" s="248"/>
      <c r="D152" s="249"/>
      <c r="E152" s="249"/>
      <c r="F152" s="249"/>
      <c r="G152" s="249"/>
      <c r="H152" s="249"/>
      <c r="I152" s="249"/>
      <c r="J152" s="249"/>
      <c r="K152" s="249"/>
      <c r="L152" s="249"/>
      <c r="M152" s="250"/>
      <c r="N152" s="251"/>
      <c r="O152" s="31"/>
      <c r="P152" s="31"/>
      <c r="Q152" s="31"/>
      <c r="R152" s="31"/>
      <c r="S152" s="31"/>
      <c r="T152" s="31"/>
      <c r="U152" s="31"/>
      <c r="V152" s="252"/>
      <c r="W152" s="252"/>
      <c r="X152" s="252"/>
      <c r="Y152" s="252"/>
      <c r="Z152" s="252"/>
      <c r="AA152" s="252"/>
      <c r="AB152" s="252"/>
      <c r="AC152" s="252"/>
      <c r="AD152" s="252"/>
      <c r="AE152" s="252"/>
      <c r="AF152" s="253"/>
      <c r="AG152" s="253"/>
      <c r="AH152" s="253"/>
      <c r="AI152" s="253"/>
      <c r="AJ152" s="253"/>
      <c r="AK152" s="253"/>
      <c r="AL152" s="253"/>
      <c r="AM152" s="253"/>
      <c r="AN152" s="253"/>
      <c r="AO152" s="253"/>
      <c r="AP152" s="253"/>
      <c r="AQ152" s="253"/>
      <c r="AR152" s="253"/>
      <c r="AS152" s="253"/>
      <c r="AT152" s="254"/>
    </row>
    <row r="153" spans="1:46" ht="27" customHeight="1">
      <c r="A153" s="246"/>
      <c r="B153" s="247"/>
      <c r="C153" s="248"/>
      <c r="D153" s="249"/>
      <c r="E153" s="249"/>
      <c r="F153" s="249"/>
      <c r="G153" s="249"/>
      <c r="H153" s="249"/>
      <c r="I153" s="249"/>
      <c r="J153" s="249"/>
      <c r="K153" s="249"/>
      <c r="L153" s="249"/>
      <c r="M153" s="250"/>
      <c r="N153" s="251"/>
      <c r="O153" s="31"/>
      <c r="P153" s="31"/>
      <c r="Q153" s="31"/>
      <c r="R153" s="31"/>
      <c r="S153" s="31"/>
      <c r="T153" s="31"/>
      <c r="U153" s="31"/>
      <c r="V153" s="252"/>
      <c r="W153" s="252"/>
      <c r="X153" s="252"/>
      <c r="Y153" s="252"/>
      <c r="Z153" s="252"/>
      <c r="AA153" s="252"/>
      <c r="AB153" s="252"/>
      <c r="AC153" s="252"/>
      <c r="AD153" s="252"/>
      <c r="AE153" s="252"/>
      <c r="AF153" s="253"/>
      <c r="AG153" s="253"/>
      <c r="AH153" s="253"/>
      <c r="AI153" s="253"/>
      <c r="AJ153" s="253"/>
      <c r="AK153" s="253"/>
      <c r="AL153" s="253"/>
      <c r="AM153" s="253"/>
      <c r="AN153" s="253"/>
      <c r="AO153" s="253"/>
      <c r="AP153" s="253"/>
      <c r="AQ153" s="253"/>
      <c r="AR153" s="253"/>
      <c r="AS153" s="253"/>
      <c r="AT153" s="254"/>
    </row>
    <row r="154" spans="1:46" ht="27" customHeight="1">
      <c r="A154" s="246"/>
      <c r="B154" s="247"/>
      <c r="C154" s="248"/>
      <c r="D154" s="249"/>
      <c r="E154" s="249"/>
      <c r="F154" s="249"/>
      <c r="G154" s="249"/>
      <c r="H154" s="249"/>
      <c r="I154" s="249"/>
      <c r="J154" s="249"/>
      <c r="K154" s="249"/>
      <c r="L154" s="249"/>
      <c r="M154" s="250"/>
      <c r="N154" s="251"/>
      <c r="O154" s="31"/>
      <c r="P154" s="31"/>
      <c r="Q154" s="31"/>
      <c r="R154" s="31"/>
      <c r="S154" s="31"/>
      <c r="T154" s="31"/>
      <c r="U154" s="31"/>
      <c r="V154" s="252"/>
      <c r="W154" s="252"/>
      <c r="X154" s="252"/>
      <c r="Y154" s="252"/>
      <c r="Z154" s="252"/>
      <c r="AA154" s="252"/>
      <c r="AB154" s="252"/>
      <c r="AC154" s="252"/>
      <c r="AD154" s="252"/>
      <c r="AE154" s="252"/>
      <c r="AF154" s="253"/>
      <c r="AG154" s="253"/>
      <c r="AH154" s="253"/>
      <c r="AI154" s="253"/>
      <c r="AJ154" s="253"/>
      <c r="AK154" s="253"/>
      <c r="AL154" s="253"/>
      <c r="AM154" s="253"/>
      <c r="AN154" s="253"/>
      <c r="AO154" s="253"/>
      <c r="AP154" s="253"/>
      <c r="AQ154" s="253"/>
      <c r="AR154" s="253"/>
      <c r="AS154" s="253"/>
      <c r="AT154" s="254"/>
    </row>
    <row r="155" spans="1:46" ht="27" customHeight="1">
      <c r="A155" s="246"/>
      <c r="B155" s="247"/>
      <c r="C155" s="248"/>
      <c r="D155" s="249"/>
      <c r="E155" s="249"/>
      <c r="F155" s="249"/>
      <c r="G155" s="249"/>
      <c r="H155" s="249"/>
      <c r="I155" s="249"/>
      <c r="J155" s="249"/>
      <c r="K155" s="249"/>
      <c r="L155" s="249"/>
      <c r="M155" s="250"/>
      <c r="N155" s="251"/>
      <c r="O155" s="31"/>
      <c r="P155" s="31"/>
      <c r="Q155" s="31"/>
      <c r="R155" s="31"/>
      <c r="S155" s="31"/>
      <c r="T155" s="31"/>
      <c r="U155" s="31"/>
      <c r="V155" s="252"/>
      <c r="W155" s="252"/>
      <c r="X155" s="252"/>
      <c r="Y155" s="252"/>
      <c r="Z155" s="252"/>
      <c r="AA155" s="252"/>
      <c r="AB155" s="252"/>
      <c r="AC155" s="252"/>
      <c r="AD155" s="252"/>
      <c r="AE155" s="252"/>
      <c r="AF155" s="253"/>
      <c r="AG155" s="253"/>
      <c r="AH155" s="253"/>
      <c r="AI155" s="253"/>
      <c r="AJ155" s="253"/>
      <c r="AK155" s="253"/>
      <c r="AL155" s="253"/>
      <c r="AM155" s="253"/>
      <c r="AN155" s="253"/>
      <c r="AO155" s="253"/>
      <c r="AP155" s="253"/>
      <c r="AQ155" s="253"/>
      <c r="AR155" s="253"/>
      <c r="AS155" s="253"/>
      <c r="AT155" s="254"/>
    </row>
    <row r="156" spans="1:46" ht="27" customHeight="1">
      <c r="A156" s="246"/>
      <c r="B156" s="247"/>
      <c r="C156" s="248"/>
      <c r="D156" s="249"/>
      <c r="E156" s="249"/>
      <c r="F156" s="249"/>
      <c r="G156" s="249"/>
      <c r="H156" s="249"/>
      <c r="I156" s="249"/>
      <c r="J156" s="249"/>
      <c r="K156" s="249"/>
      <c r="L156" s="249"/>
      <c r="M156" s="250"/>
      <c r="N156" s="251"/>
      <c r="O156" s="31"/>
      <c r="P156" s="31"/>
      <c r="Q156" s="31"/>
      <c r="R156" s="31"/>
      <c r="S156" s="31"/>
      <c r="T156" s="31"/>
      <c r="U156" s="31"/>
      <c r="V156" s="252"/>
      <c r="W156" s="252"/>
      <c r="X156" s="252"/>
      <c r="Y156" s="252"/>
      <c r="Z156" s="252"/>
      <c r="AA156" s="252"/>
      <c r="AB156" s="252"/>
      <c r="AC156" s="252"/>
      <c r="AD156" s="252"/>
      <c r="AE156" s="252"/>
      <c r="AF156" s="253"/>
      <c r="AG156" s="253"/>
      <c r="AH156" s="253"/>
      <c r="AI156" s="253"/>
      <c r="AJ156" s="253"/>
      <c r="AK156" s="253"/>
      <c r="AL156" s="253"/>
      <c r="AM156" s="253"/>
      <c r="AN156" s="253"/>
      <c r="AO156" s="253"/>
      <c r="AP156" s="253"/>
      <c r="AQ156" s="253"/>
      <c r="AR156" s="253"/>
      <c r="AS156" s="253"/>
      <c r="AT156" s="254"/>
    </row>
    <row r="157" spans="1:46" ht="27" customHeight="1">
      <c r="A157" s="246"/>
      <c r="B157" s="247"/>
      <c r="C157" s="248"/>
      <c r="D157" s="249"/>
      <c r="E157" s="249"/>
      <c r="F157" s="249"/>
      <c r="G157" s="249"/>
      <c r="H157" s="249"/>
      <c r="I157" s="249"/>
      <c r="J157" s="249"/>
      <c r="K157" s="249"/>
      <c r="L157" s="249"/>
      <c r="M157" s="250"/>
      <c r="N157" s="251"/>
      <c r="O157" s="31"/>
      <c r="P157" s="31"/>
      <c r="Q157" s="31"/>
      <c r="R157" s="31"/>
      <c r="S157" s="31"/>
      <c r="T157" s="31"/>
      <c r="U157" s="31"/>
      <c r="V157" s="252"/>
      <c r="W157" s="252"/>
      <c r="X157" s="252"/>
      <c r="Y157" s="252"/>
      <c r="Z157" s="252"/>
      <c r="AA157" s="252"/>
      <c r="AB157" s="252"/>
      <c r="AC157" s="252"/>
      <c r="AD157" s="252"/>
      <c r="AE157" s="252"/>
      <c r="AF157" s="253"/>
      <c r="AG157" s="253"/>
      <c r="AH157" s="253"/>
      <c r="AI157" s="253"/>
      <c r="AJ157" s="253"/>
      <c r="AK157" s="253"/>
      <c r="AL157" s="253"/>
      <c r="AM157" s="253"/>
      <c r="AN157" s="253"/>
      <c r="AO157" s="253"/>
      <c r="AP157" s="253"/>
      <c r="AQ157" s="253"/>
      <c r="AR157" s="253"/>
      <c r="AS157" s="253"/>
      <c r="AT157" s="254"/>
    </row>
    <row r="158" spans="1:46" ht="27" customHeight="1">
      <c r="A158" s="246"/>
      <c r="B158" s="247"/>
      <c r="C158" s="248"/>
      <c r="D158" s="249"/>
      <c r="E158" s="249"/>
      <c r="F158" s="249"/>
      <c r="G158" s="249"/>
      <c r="H158" s="249"/>
      <c r="I158" s="249"/>
      <c r="J158" s="249"/>
      <c r="K158" s="249"/>
      <c r="L158" s="249"/>
      <c r="M158" s="250"/>
      <c r="N158" s="251"/>
      <c r="O158" s="31"/>
      <c r="P158" s="31"/>
      <c r="Q158" s="31"/>
      <c r="R158" s="31"/>
      <c r="S158" s="31"/>
      <c r="T158" s="31"/>
      <c r="U158" s="31"/>
      <c r="V158" s="252"/>
      <c r="W158" s="252"/>
      <c r="X158" s="252"/>
      <c r="Y158" s="252"/>
      <c r="Z158" s="252"/>
      <c r="AA158" s="252"/>
      <c r="AB158" s="252"/>
      <c r="AC158" s="252"/>
      <c r="AD158" s="252"/>
      <c r="AE158" s="252"/>
      <c r="AF158" s="253"/>
      <c r="AG158" s="253"/>
      <c r="AH158" s="253"/>
      <c r="AI158" s="253"/>
      <c r="AJ158" s="253"/>
      <c r="AK158" s="253"/>
      <c r="AL158" s="253"/>
      <c r="AM158" s="253"/>
      <c r="AN158" s="253"/>
      <c r="AO158" s="253"/>
      <c r="AP158" s="253"/>
      <c r="AQ158" s="253"/>
      <c r="AR158" s="253"/>
      <c r="AS158" s="253"/>
      <c r="AT158" s="254"/>
    </row>
    <row r="159" spans="1:46" ht="27" customHeight="1">
      <c r="A159" s="246"/>
      <c r="B159" s="247"/>
      <c r="C159" s="248"/>
      <c r="D159" s="249"/>
      <c r="E159" s="249"/>
      <c r="F159" s="249"/>
      <c r="G159" s="249"/>
      <c r="H159" s="249"/>
      <c r="I159" s="249"/>
      <c r="J159" s="249"/>
      <c r="K159" s="249"/>
      <c r="L159" s="249"/>
      <c r="M159" s="250"/>
      <c r="N159" s="251"/>
      <c r="O159" s="31"/>
      <c r="P159" s="31"/>
      <c r="Q159" s="31"/>
      <c r="R159" s="31"/>
      <c r="S159" s="31"/>
      <c r="T159" s="31"/>
      <c r="U159" s="31"/>
      <c r="V159" s="252"/>
      <c r="W159" s="252"/>
      <c r="X159" s="252"/>
      <c r="Y159" s="252"/>
      <c r="Z159" s="252"/>
      <c r="AA159" s="252"/>
      <c r="AB159" s="252"/>
      <c r="AC159" s="252"/>
      <c r="AD159" s="252"/>
      <c r="AE159" s="252"/>
      <c r="AF159" s="253"/>
      <c r="AG159" s="253"/>
      <c r="AH159" s="253"/>
      <c r="AI159" s="253"/>
      <c r="AJ159" s="253"/>
      <c r="AK159" s="253"/>
      <c r="AL159" s="253"/>
      <c r="AM159" s="253"/>
      <c r="AN159" s="253"/>
      <c r="AO159" s="253"/>
      <c r="AP159" s="253"/>
      <c r="AQ159" s="253"/>
      <c r="AR159" s="253"/>
      <c r="AS159" s="253"/>
      <c r="AT159" s="254"/>
    </row>
    <row r="160" spans="1:46" ht="27" customHeight="1">
      <c r="A160" s="246"/>
      <c r="B160" s="247"/>
      <c r="C160" s="248"/>
      <c r="D160" s="249"/>
      <c r="E160" s="249"/>
      <c r="F160" s="249"/>
      <c r="G160" s="249"/>
      <c r="H160" s="249"/>
      <c r="I160" s="249"/>
      <c r="J160" s="249"/>
      <c r="K160" s="249"/>
      <c r="L160" s="249"/>
      <c r="M160" s="250"/>
      <c r="N160" s="251"/>
      <c r="O160" s="31"/>
      <c r="P160" s="31"/>
      <c r="Q160" s="31"/>
      <c r="R160" s="31"/>
      <c r="S160" s="31"/>
      <c r="T160" s="31"/>
      <c r="U160" s="31"/>
      <c r="V160" s="252"/>
      <c r="W160" s="252"/>
      <c r="X160" s="252"/>
      <c r="Y160" s="252"/>
      <c r="Z160" s="252"/>
      <c r="AA160" s="252"/>
      <c r="AB160" s="252"/>
      <c r="AC160" s="252"/>
      <c r="AD160" s="252"/>
      <c r="AE160" s="252"/>
      <c r="AF160" s="253"/>
      <c r="AG160" s="253"/>
      <c r="AH160" s="253"/>
      <c r="AI160" s="253"/>
      <c r="AJ160" s="253"/>
      <c r="AK160" s="253"/>
      <c r="AL160" s="253"/>
      <c r="AM160" s="253"/>
      <c r="AN160" s="253"/>
      <c r="AO160" s="253"/>
      <c r="AP160" s="253"/>
      <c r="AQ160" s="253"/>
      <c r="AR160" s="253"/>
      <c r="AS160" s="253"/>
      <c r="AT160" s="254"/>
    </row>
    <row r="161" spans="1:46" ht="27" customHeight="1">
      <c r="A161" s="246"/>
      <c r="B161" s="247"/>
      <c r="C161" s="248"/>
      <c r="D161" s="249"/>
      <c r="E161" s="249"/>
      <c r="F161" s="249"/>
      <c r="G161" s="249"/>
      <c r="H161" s="249"/>
      <c r="I161" s="249"/>
      <c r="J161" s="249"/>
      <c r="K161" s="249"/>
      <c r="L161" s="249"/>
      <c r="M161" s="250"/>
      <c r="N161" s="251"/>
      <c r="O161" s="31"/>
      <c r="P161" s="31"/>
      <c r="Q161" s="31"/>
      <c r="R161" s="31"/>
      <c r="S161" s="31"/>
      <c r="T161" s="31"/>
      <c r="U161" s="31"/>
      <c r="V161" s="252"/>
      <c r="W161" s="252"/>
      <c r="X161" s="252"/>
      <c r="Y161" s="252"/>
      <c r="Z161" s="252"/>
      <c r="AA161" s="252"/>
      <c r="AB161" s="252"/>
      <c r="AC161" s="252"/>
      <c r="AD161" s="252"/>
      <c r="AE161" s="252"/>
      <c r="AF161" s="253"/>
      <c r="AG161" s="253"/>
      <c r="AH161" s="253"/>
      <c r="AI161" s="253"/>
      <c r="AJ161" s="253"/>
      <c r="AK161" s="253"/>
      <c r="AL161" s="253"/>
      <c r="AM161" s="253"/>
      <c r="AN161" s="253"/>
      <c r="AO161" s="253"/>
      <c r="AP161" s="253"/>
      <c r="AQ161" s="253"/>
      <c r="AR161" s="253"/>
      <c r="AS161" s="253"/>
      <c r="AT161" s="254"/>
    </row>
    <row r="162" spans="1:46" ht="27" customHeight="1">
      <c r="A162" s="246"/>
      <c r="B162" s="247"/>
      <c r="C162" s="248"/>
      <c r="D162" s="249"/>
      <c r="E162" s="249"/>
      <c r="F162" s="249"/>
      <c r="G162" s="249"/>
      <c r="H162" s="249"/>
      <c r="I162" s="249"/>
      <c r="J162" s="249"/>
      <c r="K162" s="249"/>
      <c r="L162" s="249"/>
      <c r="M162" s="250"/>
      <c r="N162" s="251"/>
      <c r="O162" s="31"/>
      <c r="P162" s="31"/>
      <c r="Q162" s="31"/>
      <c r="R162" s="31"/>
      <c r="S162" s="31"/>
      <c r="T162" s="31"/>
      <c r="U162" s="31"/>
      <c r="V162" s="252"/>
      <c r="W162" s="252"/>
      <c r="X162" s="252"/>
      <c r="Y162" s="252"/>
      <c r="Z162" s="252"/>
      <c r="AA162" s="252"/>
      <c r="AB162" s="252"/>
      <c r="AC162" s="252"/>
      <c r="AD162" s="252"/>
      <c r="AE162" s="252"/>
      <c r="AF162" s="253"/>
      <c r="AG162" s="253"/>
      <c r="AH162" s="253"/>
      <c r="AI162" s="253"/>
      <c r="AJ162" s="253"/>
      <c r="AK162" s="253"/>
      <c r="AL162" s="253"/>
      <c r="AM162" s="253"/>
      <c r="AN162" s="253"/>
      <c r="AO162" s="253"/>
      <c r="AP162" s="253"/>
      <c r="AQ162" s="253"/>
      <c r="AR162" s="253"/>
      <c r="AS162" s="253"/>
      <c r="AT162" s="254"/>
    </row>
    <row r="163" spans="1:46" ht="27" customHeight="1">
      <c r="A163" s="246"/>
      <c r="B163" s="247"/>
      <c r="C163" s="248"/>
      <c r="D163" s="249"/>
      <c r="E163" s="249"/>
      <c r="F163" s="249"/>
      <c r="G163" s="249"/>
      <c r="H163" s="249"/>
      <c r="I163" s="249"/>
      <c r="J163" s="249"/>
      <c r="K163" s="249"/>
      <c r="L163" s="249"/>
      <c r="M163" s="250"/>
      <c r="N163" s="251"/>
      <c r="O163" s="31"/>
      <c r="P163" s="31"/>
      <c r="Q163" s="31"/>
      <c r="R163" s="31"/>
      <c r="S163" s="31"/>
      <c r="T163" s="31"/>
      <c r="U163" s="31"/>
      <c r="V163" s="252"/>
      <c r="W163" s="252"/>
      <c r="X163" s="252"/>
      <c r="Y163" s="252"/>
      <c r="Z163" s="252"/>
      <c r="AA163" s="252"/>
      <c r="AB163" s="252"/>
      <c r="AC163" s="252"/>
      <c r="AD163" s="252"/>
      <c r="AE163" s="252"/>
      <c r="AF163" s="253"/>
      <c r="AG163" s="253"/>
      <c r="AH163" s="253"/>
      <c r="AI163" s="253"/>
      <c r="AJ163" s="253"/>
      <c r="AK163" s="253"/>
      <c r="AL163" s="253"/>
      <c r="AM163" s="253"/>
      <c r="AN163" s="253"/>
      <c r="AO163" s="253"/>
      <c r="AP163" s="253"/>
      <c r="AQ163" s="253"/>
      <c r="AR163" s="253"/>
      <c r="AS163" s="253"/>
      <c r="AT163" s="254"/>
    </row>
    <row r="164" spans="1:46" ht="27" customHeight="1">
      <c r="A164" s="246"/>
      <c r="B164" s="247"/>
      <c r="C164" s="248"/>
      <c r="D164" s="249"/>
      <c r="E164" s="249"/>
      <c r="F164" s="249"/>
      <c r="G164" s="249"/>
      <c r="H164" s="249"/>
      <c r="I164" s="249"/>
      <c r="J164" s="249"/>
      <c r="K164" s="249"/>
      <c r="L164" s="249"/>
      <c r="M164" s="250"/>
      <c r="N164" s="251"/>
      <c r="O164" s="31"/>
      <c r="P164" s="31"/>
      <c r="Q164" s="31"/>
      <c r="R164" s="31"/>
      <c r="S164" s="31"/>
      <c r="T164" s="31"/>
      <c r="U164" s="31"/>
      <c r="V164" s="252"/>
      <c r="W164" s="252"/>
      <c r="X164" s="252"/>
      <c r="Y164" s="252"/>
      <c r="Z164" s="252"/>
      <c r="AA164" s="252"/>
      <c r="AB164" s="252"/>
      <c r="AC164" s="252"/>
      <c r="AD164" s="252"/>
      <c r="AE164" s="252"/>
      <c r="AF164" s="253"/>
      <c r="AG164" s="253"/>
      <c r="AH164" s="253"/>
      <c r="AI164" s="253"/>
      <c r="AJ164" s="253"/>
      <c r="AK164" s="253"/>
      <c r="AL164" s="253"/>
      <c r="AM164" s="253"/>
      <c r="AN164" s="253"/>
      <c r="AO164" s="253"/>
      <c r="AP164" s="253"/>
      <c r="AQ164" s="253"/>
      <c r="AR164" s="253"/>
      <c r="AS164" s="253"/>
      <c r="AT164" s="254"/>
    </row>
    <row r="165" spans="1:46" ht="27" customHeight="1">
      <c r="A165" s="246"/>
      <c r="B165" s="247"/>
      <c r="C165" s="248"/>
      <c r="D165" s="249"/>
      <c r="E165" s="249"/>
      <c r="F165" s="249"/>
      <c r="G165" s="249"/>
      <c r="H165" s="249"/>
      <c r="I165" s="249"/>
      <c r="J165" s="249"/>
      <c r="K165" s="249"/>
      <c r="L165" s="249"/>
      <c r="M165" s="250"/>
      <c r="N165" s="251"/>
      <c r="O165" s="31"/>
      <c r="P165" s="31"/>
      <c r="Q165" s="31"/>
      <c r="R165" s="31"/>
      <c r="S165" s="31"/>
      <c r="T165" s="31"/>
      <c r="U165" s="31"/>
      <c r="V165" s="252"/>
      <c r="W165" s="252"/>
      <c r="X165" s="252"/>
      <c r="Y165" s="252"/>
      <c r="Z165" s="252"/>
      <c r="AA165" s="252"/>
      <c r="AB165" s="252"/>
      <c r="AC165" s="252"/>
      <c r="AD165" s="252"/>
      <c r="AE165" s="252"/>
      <c r="AF165" s="253"/>
      <c r="AG165" s="253"/>
      <c r="AH165" s="253"/>
      <c r="AI165" s="253"/>
      <c r="AJ165" s="253"/>
      <c r="AK165" s="253"/>
      <c r="AL165" s="253"/>
      <c r="AM165" s="253"/>
      <c r="AN165" s="253"/>
      <c r="AO165" s="253"/>
      <c r="AP165" s="253"/>
      <c r="AQ165" s="253"/>
      <c r="AR165" s="253"/>
      <c r="AS165" s="253"/>
      <c r="AT165" s="254"/>
    </row>
    <row r="166" spans="1:46" ht="27" customHeight="1">
      <c r="A166" s="246"/>
      <c r="B166" s="247"/>
      <c r="C166" s="248"/>
      <c r="D166" s="249"/>
      <c r="E166" s="249"/>
      <c r="F166" s="249"/>
      <c r="G166" s="249"/>
      <c r="H166" s="249"/>
      <c r="I166" s="249"/>
      <c r="J166" s="249"/>
      <c r="K166" s="249"/>
      <c r="L166" s="249"/>
      <c r="M166" s="250"/>
      <c r="N166" s="251"/>
      <c r="O166" s="31"/>
      <c r="P166" s="31"/>
      <c r="Q166" s="31"/>
      <c r="R166" s="31"/>
      <c r="S166" s="31"/>
      <c r="T166" s="31"/>
      <c r="U166" s="31"/>
      <c r="V166" s="252"/>
      <c r="W166" s="252"/>
      <c r="X166" s="252"/>
      <c r="Y166" s="252"/>
      <c r="Z166" s="252"/>
      <c r="AA166" s="252"/>
      <c r="AB166" s="252"/>
      <c r="AC166" s="252"/>
      <c r="AD166" s="252"/>
      <c r="AE166" s="252"/>
      <c r="AF166" s="253"/>
      <c r="AG166" s="253"/>
      <c r="AH166" s="253"/>
      <c r="AI166" s="253"/>
      <c r="AJ166" s="253"/>
      <c r="AK166" s="253"/>
      <c r="AL166" s="253"/>
      <c r="AM166" s="253"/>
      <c r="AN166" s="253"/>
      <c r="AO166" s="253"/>
      <c r="AP166" s="253"/>
      <c r="AQ166" s="253"/>
      <c r="AR166" s="253"/>
      <c r="AS166" s="253"/>
      <c r="AT166" s="254"/>
    </row>
    <row r="167" spans="1:46" ht="27" customHeight="1">
      <c r="A167" s="246"/>
      <c r="B167" s="247"/>
      <c r="C167" s="248"/>
      <c r="D167" s="249"/>
      <c r="E167" s="249"/>
      <c r="F167" s="249"/>
      <c r="G167" s="249"/>
      <c r="H167" s="249"/>
      <c r="I167" s="249"/>
      <c r="J167" s="249"/>
      <c r="K167" s="249"/>
      <c r="L167" s="249"/>
      <c r="M167" s="250"/>
      <c r="N167" s="251"/>
      <c r="O167" s="31"/>
      <c r="P167" s="31"/>
      <c r="Q167" s="31"/>
      <c r="R167" s="31"/>
      <c r="S167" s="31"/>
      <c r="T167" s="31"/>
      <c r="U167" s="31"/>
      <c r="V167" s="252"/>
      <c r="W167" s="252"/>
      <c r="X167" s="252"/>
      <c r="Y167" s="252"/>
      <c r="Z167" s="252"/>
      <c r="AA167" s="252"/>
      <c r="AB167" s="252"/>
      <c r="AC167" s="252"/>
      <c r="AD167" s="252"/>
      <c r="AE167" s="252"/>
      <c r="AF167" s="253"/>
      <c r="AG167" s="253"/>
      <c r="AH167" s="253"/>
      <c r="AI167" s="253"/>
      <c r="AJ167" s="253"/>
      <c r="AK167" s="253"/>
      <c r="AL167" s="253"/>
      <c r="AM167" s="253"/>
      <c r="AN167" s="253"/>
      <c r="AO167" s="253"/>
      <c r="AP167" s="253"/>
      <c r="AQ167" s="253"/>
      <c r="AR167" s="253"/>
      <c r="AS167" s="253"/>
      <c r="AT167" s="254"/>
    </row>
    <row r="168" spans="1:46" ht="27" customHeight="1">
      <c r="A168" s="246"/>
      <c r="B168" s="247"/>
      <c r="C168" s="248"/>
      <c r="D168" s="249"/>
      <c r="E168" s="249"/>
      <c r="F168" s="249"/>
      <c r="G168" s="249"/>
      <c r="H168" s="249"/>
      <c r="I168" s="249"/>
      <c r="J168" s="249"/>
      <c r="K168" s="249"/>
      <c r="L168" s="249"/>
      <c r="M168" s="250"/>
      <c r="N168" s="251"/>
      <c r="O168" s="31"/>
      <c r="P168" s="31"/>
      <c r="Q168" s="31"/>
      <c r="R168" s="31"/>
      <c r="S168" s="31"/>
      <c r="T168" s="31"/>
      <c r="U168" s="31"/>
      <c r="V168" s="252"/>
      <c r="W168" s="252"/>
      <c r="X168" s="252"/>
      <c r="Y168" s="252"/>
      <c r="Z168" s="252"/>
      <c r="AA168" s="252"/>
      <c r="AB168" s="252"/>
      <c r="AC168" s="252"/>
      <c r="AD168" s="252"/>
      <c r="AE168" s="252"/>
      <c r="AF168" s="253"/>
      <c r="AG168" s="253"/>
      <c r="AH168" s="253"/>
      <c r="AI168" s="253"/>
      <c r="AJ168" s="253"/>
      <c r="AK168" s="253"/>
      <c r="AL168" s="253"/>
      <c r="AM168" s="253"/>
      <c r="AN168" s="253"/>
      <c r="AO168" s="253"/>
      <c r="AP168" s="253"/>
      <c r="AQ168" s="253"/>
      <c r="AR168" s="253"/>
      <c r="AS168" s="253"/>
      <c r="AT168" s="254"/>
    </row>
    <row r="169" spans="1:46" ht="27" customHeight="1">
      <c r="A169" s="246"/>
      <c r="B169" s="247"/>
      <c r="C169" s="248"/>
      <c r="D169" s="249"/>
      <c r="E169" s="249"/>
      <c r="F169" s="249"/>
      <c r="G169" s="249"/>
      <c r="H169" s="249"/>
      <c r="I169" s="249"/>
      <c r="J169" s="249"/>
      <c r="K169" s="249"/>
      <c r="L169" s="249"/>
      <c r="M169" s="250"/>
      <c r="N169" s="251"/>
      <c r="O169" s="31"/>
      <c r="P169" s="31"/>
      <c r="Q169" s="31"/>
      <c r="R169" s="31"/>
      <c r="S169" s="31"/>
      <c r="T169" s="31"/>
      <c r="U169" s="31"/>
      <c r="V169" s="252"/>
      <c r="W169" s="252"/>
      <c r="X169" s="252"/>
      <c r="Y169" s="252"/>
      <c r="Z169" s="252"/>
      <c r="AA169" s="252"/>
      <c r="AB169" s="252"/>
      <c r="AC169" s="252"/>
      <c r="AD169" s="252"/>
      <c r="AE169" s="252"/>
      <c r="AF169" s="253"/>
      <c r="AG169" s="253"/>
      <c r="AH169" s="253"/>
      <c r="AI169" s="253"/>
      <c r="AJ169" s="253"/>
      <c r="AK169" s="253"/>
      <c r="AL169" s="253"/>
      <c r="AM169" s="253"/>
      <c r="AN169" s="253"/>
      <c r="AO169" s="253"/>
      <c r="AP169" s="253"/>
      <c r="AQ169" s="253"/>
      <c r="AR169" s="253"/>
      <c r="AS169" s="253"/>
      <c r="AT169" s="254"/>
    </row>
    <row r="170" spans="1:46" ht="27" customHeight="1">
      <c r="A170" s="246"/>
      <c r="B170" s="247"/>
      <c r="C170" s="248"/>
      <c r="D170" s="249"/>
      <c r="E170" s="249"/>
      <c r="F170" s="249"/>
      <c r="G170" s="249"/>
      <c r="H170" s="249"/>
      <c r="I170" s="249"/>
      <c r="J170" s="249"/>
      <c r="K170" s="249"/>
      <c r="L170" s="249"/>
      <c r="M170" s="250"/>
      <c r="N170" s="251"/>
      <c r="O170" s="31"/>
      <c r="P170" s="31"/>
      <c r="Q170" s="31"/>
      <c r="R170" s="31"/>
      <c r="S170" s="31"/>
      <c r="T170" s="31"/>
      <c r="U170" s="31"/>
      <c r="V170" s="252"/>
      <c r="W170" s="252"/>
      <c r="X170" s="252"/>
      <c r="Y170" s="252"/>
      <c r="Z170" s="252"/>
      <c r="AA170" s="252"/>
      <c r="AB170" s="252"/>
      <c r="AC170" s="252"/>
      <c r="AD170" s="252"/>
      <c r="AE170" s="252"/>
      <c r="AF170" s="253"/>
      <c r="AG170" s="253"/>
      <c r="AH170" s="253"/>
      <c r="AI170" s="253"/>
      <c r="AJ170" s="253"/>
      <c r="AK170" s="253"/>
      <c r="AL170" s="253"/>
      <c r="AM170" s="253"/>
      <c r="AN170" s="253"/>
      <c r="AO170" s="253"/>
      <c r="AP170" s="253"/>
      <c r="AQ170" s="253"/>
      <c r="AR170" s="253"/>
      <c r="AS170" s="253"/>
      <c r="AT170" s="254"/>
    </row>
    <row r="171" spans="1:46" ht="27" customHeight="1">
      <c r="A171" s="246"/>
      <c r="B171" s="247"/>
      <c r="C171" s="248"/>
      <c r="D171" s="249"/>
      <c r="E171" s="249"/>
      <c r="F171" s="249"/>
      <c r="G171" s="249"/>
      <c r="H171" s="249"/>
      <c r="I171" s="249"/>
      <c r="J171" s="249"/>
      <c r="K171" s="249"/>
      <c r="L171" s="249"/>
      <c r="M171" s="250"/>
      <c r="N171" s="251"/>
      <c r="O171" s="31"/>
      <c r="P171" s="31"/>
      <c r="Q171" s="31"/>
      <c r="R171" s="31"/>
      <c r="S171" s="31"/>
      <c r="T171" s="31"/>
      <c r="U171" s="31"/>
      <c r="V171" s="252"/>
      <c r="W171" s="252"/>
      <c r="X171" s="252"/>
      <c r="Y171" s="252"/>
      <c r="Z171" s="252"/>
      <c r="AA171" s="252"/>
      <c r="AB171" s="252"/>
      <c r="AC171" s="252"/>
      <c r="AD171" s="252"/>
      <c r="AE171" s="252"/>
      <c r="AF171" s="253"/>
      <c r="AG171" s="253"/>
      <c r="AH171" s="253"/>
      <c r="AI171" s="253"/>
      <c r="AJ171" s="253"/>
      <c r="AK171" s="253"/>
      <c r="AL171" s="253"/>
      <c r="AM171" s="253"/>
      <c r="AN171" s="253"/>
      <c r="AO171" s="253"/>
      <c r="AP171" s="253"/>
      <c r="AQ171" s="253"/>
      <c r="AR171" s="253"/>
      <c r="AS171" s="253"/>
      <c r="AT171" s="254"/>
    </row>
    <row r="172" spans="1:46" ht="27" customHeight="1">
      <c r="A172" s="246"/>
      <c r="B172" s="247"/>
      <c r="C172" s="248"/>
      <c r="D172" s="249"/>
      <c r="E172" s="249"/>
      <c r="F172" s="249"/>
      <c r="G172" s="249"/>
      <c r="H172" s="249"/>
      <c r="I172" s="249"/>
      <c r="J172" s="249"/>
      <c r="K172" s="249"/>
      <c r="L172" s="249"/>
      <c r="M172" s="250"/>
      <c r="N172" s="251"/>
      <c r="O172" s="31"/>
      <c r="P172" s="31"/>
      <c r="Q172" s="31"/>
      <c r="R172" s="31"/>
      <c r="S172" s="31"/>
      <c r="T172" s="31"/>
      <c r="U172" s="31"/>
      <c r="V172" s="252"/>
      <c r="W172" s="252"/>
      <c r="X172" s="252"/>
      <c r="Y172" s="252"/>
      <c r="Z172" s="252"/>
      <c r="AA172" s="252"/>
      <c r="AB172" s="252"/>
      <c r="AC172" s="252"/>
      <c r="AD172" s="252"/>
      <c r="AE172" s="252"/>
      <c r="AF172" s="253"/>
      <c r="AG172" s="253"/>
      <c r="AH172" s="253"/>
      <c r="AI172" s="253"/>
      <c r="AJ172" s="253"/>
      <c r="AK172" s="253"/>
      <c r="AL172" s="253"/>
      <c r="AM172" s="253"/>
      <c r="AN172" s="253"/>
      <c r="AO172" s="253"/>
      <c r="AP172" s="253"/>
      <c r="AQ172" s="253"/>
      <c r="AR172" s="253"/>
      <c r="AS172" s="253"/>
      <c r="AT172" s="254"/>
    </row>
    <row r="173" spans="1:46" ht="27" customHeight="1">
      <c r="A173" s="246"/>
      <c r="B173" s="247"/>
      <c r="C173" s="248"/>
      <c r="D173" s="249"/>
      <c r="E173" s="249"/>
      <c r="F173" s="249"/>
      <c r="G173" s="249"/>
      <c r="H173" s="249"/>
      <c r="I173" s="249"/>
      <c r="J173" s="249"/>
      <c r="K173" s="249"/>
      <c r="L173" s="249"/>
      <c r="M173" s="250"/>
      <c r="N173" s="251"/>
      <c r="O173" s="31"/>
      <c r="P173" s="31"/>
      <c r="Q173" s="31"/>
      <c r="R173" s="31"/>
      <c r="S173" s="31"/>
      <c r="T173" s="31"/>
      <c r="U173" s="31"/>
      <c r="V173" s="252"/>
      <c r="W173" s="252"/>
      <c r="X173" s="252"/>
      <c r="Y173" s="252"/>
      <c r="Z173" s="252"/>
      <c r="AA173" s="252"/>
      <c r="AB173" s="252"/>
      <c r="AC173" s="252"/>
      <c r="AD173" s="252"/>
      <c r="AE173" s="252"/>
      <c r="AF173" s="253"/>
      <c r="AG173" s="253"/>
      <c r="AH173" s="253"/>
      <c r="AI173" s="253"/>
      <c r="AJ173" s="253"/>
      <c r="AK173" s="253"/>
      <c r="AL173" s="253"/>
      <c r="AM173" s="253"/>
      <c r="AN173" s="253"/>
      <c r="AO173" s="253"/>
      <c r="AP173" s="253"/>
      <c r="AQ173" s="253"/>
      <c r="AR173" s="253"/>
      <c r="AS173" s="253"/>
      <c r="AT173" s="254"/>
    </row>
    <row r="174" spans="1:46" ht="27" customHeight="1">
      <c r="A174" s="246"/>
      <c r="B174" s="247"/>
      <c r="C174" s="248"/>
      <c r="D174" s="249"/>
      <c r="E174" s="249"/>
      <c r="F174" s="249"/>
      <c r="G174" s="249"/>
      <c r="H174" s="249"/>
      <c r="I174" s="249"/>
      <c r="J174" s="249"/>
      <c r="K174" s="249"/>
      <c r="L174" s="249"/>
      <c r="M174" s="250"/>
      <c r="N174" s="251"/>
      <c r="O174" s="31"/>
      <c r="P174" s="31"/>
      <c r="Q174" s="31"/>
      <c r="R174" s="31"/>
      <c r="S174" s="31"/>
      <c r="T174" s="31"/>
      <c r="U174" s="31"/>
      <c r="V174" s="252"/>
      <c r="W174" s="252"/>
      <c r="X174" s="252"/>
      <c r="Y174" s="252"/>
      <c r="Z174" s="252"/>
      <c r="AA174" s="252"/>
      <c r="AB174" s="252"/>
      <c r="AC174" s="252"/>
      <c r="AD174" s="252"/>
      <c r="AE174" s="252"/>
      <c r="AF174" s="253"/>
      <c r="AG174" s="253"/>
      <c r="AH174" s="253"/>
      <c r="AI174" s="253"/>
      <c r="AJ174" s="253"/>
      <c r="AK174" s="253"/>
      <c r="AL174" s="253"/>
      <c r="AM174" s="253"/>
      <c r="AN174" s="253"/>
      <c r="AO174" s="253"/>
      <c r="AP174" s="253"/>
      <c r="AQ174" s="253"/>
      <c r="AR174" s="253"/>
      <c r="AS174" s="253"/>
      <c r="AT174" s="254"/>
    </row>
    <row r="175" spans="1:46" ht="27" customHeight="1">
      <c r="A175" s="246"/>
      <c r="B175" s="247"/>
      <c r="C175" s="248"/>
      <c r="D175" s="249"/>
      <c r="E175" s="249"/>
      <c r="F175" s="249"/>
      <c r="G175" s="249"/>
      <c r="H175" s="249"/>
      <c r="I175" s="249"/>
      <c r="J175" s="249"/>
      <c r="K175" s="249"/>
      <c r="L175" s="249"/>
      <c r="M175" s="250"/>
      <c r="N175" s="251"/>
      <c r="O175" s="31"/>
      <c r="P175" s="31"/>
      <c r="Q175" s="31"/>
      <c r="R175" s="31"/>
      <c r="S175" s="31"/>
      <c r="T175" s="31"/>
      <c r="U175" s="31"/>
      <c r="V175" s="252"/>
      <c r="W175" s="252"/>
      <c r="X175" s="252"/>
      <c r="Y175" s="252"/>
      <c r="Z175" s="252"/>
      <c r="AA175" s="252"/>
      <c r="AB175" s="252"/>
      <c r="AC175" s="252"/>
      <c r="AD175" s="252"/>
      <c r="AE175" s="252"/>
      <c r="AF175" s="253"/>
      <c r="AG175" s="253"/>
      <c r="AH175" s="253"/>
      <c r="AI175" s="253"/>
      <c r="AJ175" s="253"/>
      <c r="AK175" s="253"/>
      <c r="AL175" s="253"/>
      <c r="AM175" s="253"/>
      <c r="AN175" s="253"/>
      <c r="AO175" s="253"/>
      <c r="AP175" s="253"/>
      <c r="AQ175" s="253"/>
      <c r="AR175" s="253"/>
      <c r="AS175" s="253"/>
      <c r="AT175" s="254"/>
    </row>
    <row r="176" spans="1:46" ht="27" customHeight="1">
      <c r="A176" s="246"/>
      <c r="B176" s="247"/>
      <c r="C176" s="248"/>
      <c r="D176" s="249"/>
      <c r="E176" s="249"/>
      <c r="F176" s="249"/>
      <c r="G176" s="249"/>
      <c r="H176" s="249"/>
      <c r="I176" s="249"/>
      <c r="J176" s="249"/>
      <c r="K176" s="249"/>
      <c r="L176" s="249"/>
      <c r="M176" s="250"/>
      <c r="N176" s="251"/>
      <c r="O176" s="31"/>
      <c r="P176" s="31"/>
      <c r="Q176" s="31"/>
      <c r="R176" s="31"/>
      <c r="S176" s="31"/>
      <c r="T176" s="31"/>
      <c r="U176" s="31"/>
      <c r="V176" s="252"/>
      <c r="W176" s="252"/>
      <c r="X176" s="252"/>
      <c r="Y176" s="252"/>
      <c r="Z176" s="252"/>
      <c r="AA176" s="252"/>
      <c r="AB176" s="252"/>
      <c r="AC176" s="252"/>
      <c r="AD176" s="252"/>
      <c r="AE176" s="252"/>
      <c r="AF176" s="253"/>
      <c r="AG176" s="253"/>
      <c r="AH176" s="253"/>
      <c r="AI176" s="253"/>
      <c r="AJ176" s="253"/>
      <c r="AK176" s="253"/>
      <c r="AL176" s="253"/>
      <c r="AM176" s="253"/>
      <c r="AN176" s="253"/>
      <c r="AO176" s="253"/>
      <c r="AP176" s="253"/>
      <c r="AQ176" s="253"/>
      <c r="AR176" s="253"/>
      <c r="AS176" s="253"/>
      <c r="AT176" s="254"/>
    </row>
    <row r="177" spans="1:46" ht="27" customHeight="1">
      <c r="A177" s="246"/>
      <c r="B177" s="247"/>
      <c r="C177" s="248"/>
      <c r="D177" s="249"/>
      <c r="E177" s="249"/>
      <c r="F177" s="249"/>
      <c r="G177" s="249"/>
      <c r="H177" s="249"/>
      <c r="I177" s="249"/>
      <c r="J177" s="249"/>
      <c r="K177" s="249"/>
      <c r="L177" s="249"/>
      <c r="M177" s="250"/>
      <c r="N177" s="251"/>
      <c r="O177" s="31"/>
      <c r="P177" s="31"/>
      <c r="Q177" s="31"/>
      <c r="R177" s="31"/>
      <c r="S177" s="31"/>
      <c r="T177" s="31"/>
      <c r="U177" s="31"/>
      <c r="V177" s="252"/>
      <c r="W177" s="252"/>
      <c r="X177" s="252"/>
      <c r="Y177" s="252"/>
      <c r="Z177" s="252"/>
      <c r="AA177" s="252"/>
      <c r="AB177" s="252"/>
      <c r="AC177" s="252"/>
      <c r="AD177" s="252"/>
      <c r="AE177" s="252"/>
      <c r="AF177" s="253"/>
      <c r="AG177" s="253"/>
      <c r="AH177" s="253"/>
      <c r="AI177" s="253"/>
      <c r="AJ177" s="253"/>
      <c r="AK177" s="253"/>
      <c r="AL177" s="253"/>
      <c r="AM177" s="253"/>
      <c r="AN177" s="253"/>
      <c r="AO177" s="253"/>
      <c r="AP177" s="253"/>
      <c r="AQ177" s="253"/>
      <c r="AR177" s="253"/>
      <c r="AS177" s="253"/>
      <c r="AT177" s="254"/>
    </row>
    <row r="178" spans="1:46" ht="27" customHeight="1">
      <c r="A178" s="246"/>
      <c r="B178" s="247"/>
      <c r="C178" s="248"/>
      <c r="D178" s="249"/>
      <c r="E178" s="249"/>
      <c r="F178" s="249"/>
      <c r="G178" s="249"/>
      <c r="H178" s="249"/>
      <c r="I178" s="249"/>
      <c r="J178" s="249"/>
      <c r="K178" s="249"/>
      <c r="L178" s="249"/>
      <c r="M178" s="250"/>
      <c r="N178" s="251"/>
      <c r="O178" s="31"/>
      <c r="P178" s="31"/>
      <c r="Q178" s="31"/>
      <c r="R178" s="31"/>
      <c r="S178" s="31"/>
      <c r="T178" s="31"/>
      <c r="U178" s="31"/>
      <c r="V178" s="252"/>
      <c r="W178" s="252"/>
      <c r="X178" s="252"/>
      <c r="Y178" s="252"/>
      <c r="Z178" s="252"/>
      <c r="AA178" s="252"/>
      <c r="AB178" s="252"/>
      <c r="AC178" s="252"/>
      <c r="AD178" s="252"/>
      <c r="AE178" s="252"/>
      <c r="AF178" s="253"/>
      <c r="AG178" s="253"/>
      <c r="AH178" s="253"/>
      <c r="AI178" s="253"/>
      <c r="AJ178" s="253"/>
      <c r="AK178" s="253"/>
      <c r="AL178" s="253"/>
      <c r="AM178" s="253"/>
      <c r="AN178" s="253"/>
      <c r="AO178" s="253"/>
      <c r="AP178" s="253"/>
      <c r="AQ178" s="253"/>
      <c r="AR178" s="253"/>
      <c r="AS178" s="253"/>
      <c r="AT178" s="254"/>
    </row>
    <row r="179" spans="1:46" ht="27" customHeight="1">
      <c r="A179" s="246"/>
      <c r="B179" s="247"/>
      <c r="C179" s="248"/>
      <c r="D179" s="249"/>
      <c r="E179" s="249"/>
      <c r="F179" s="249"/>
      <c r="G179" s="249"/>
      <c r="H179" s="249"/>
      <c r="I179" s="249"/>
      <c r="J179" s="249"/>
      <c r="K179" s="249"/>
      <c r="L179" s="249"/>
      <c r="M179" s="250"/>
      <c r="N179" s="251"/>
      <c r="O179" s="31"/>
      <c r="P179" s="31"/>
      <c r="Q179" s="31"/>
      <c r="R179" s="31"/>
      <c r="S179" s="31"/>
      <c r="T179" s="31"/>
      <c r="U179" s="31"/>
      <c r="V179" s="252"/>
      <c r="W179" s="252"/>
      <c r="X179" s="252"/>
      <c r="Y179" s="252"/>
      <c r="Z179" s="252"/>
      <c r="AA179" s="252"/>
      <c r="AB179" s="252"/>
      <c r="AC179" s="252"/>
      <c r="AD179" s="252"/>
      <c r="AE179" s="252"/>
      <c r="AF179" s="253"/>
      <c r="AG179" s="253"/>
      <c r="AH179" s="253"/>
      <c r="AI179" s="253"/>
      <c r="AJ179" s="253"/>
      <c r="AK179" s="253"/>
      <c r="AL179" s="253"/>
      <c r="AM179" s="253"/>
      <c r="AN179" s="253"/>
      <c r="AO179" s="253"/>
      <c r="AP179" s="253"/>
      <c r="AQ179" s="253"/>
      <c r="AR179" s="253"/>
      <c r="AS179" s="253"/>
      <c r="AT179" s="254"/>
    </row>
    <row r="180" spans="1:46" ht="27" customHeight="1">
      <c r="A180" s="246"/>
      <c r="B180" s="247"/>
      <c r="C180" s="248"/>
      <c r="D180" s="249"/>
      <c r="E180" s="249"/>
      <c r="F180" s="249"/>
      <c r="G180" s="249"/>
      <c r="H180" s="249"/>
      <c r="I180" s="249"/>
      <c r="J180" s="249"/>
      <c r="K180" s="249"/>
      <c r="L180" s="249"/>
      <c r="M180" s="250"/>
      <c r="N180" s="251"/>
      <c r="O180" s="31"/>
      <c r="P180" s="31"/>
      <c r="Q180" s="31"/>
      <c r="R180" s="31"/>
      <c r="S180" s="31"/>
      <c r="T180" s="31"/>
      <c r="U180" s="31"/>
      <c r="V180" s="252"/>
      <c r="W180" s="252"/>
      <c r="X180" s="252"/>
      <c r="Y180" s="252"/>
      <c r="Z180" s="252"/>
      <c r="AA180" s="252"/>
      <c r="AB180" s="252"/>
      <c r="AC180" s="252"/>
      <c r="AD180" s="252"/>
      <c r="AE180" s="252"/>
      <c r="AF180" s="253"/>
      <c r="AG180" s="253"/>
      <c r="AH180" s="253"/>
      <c r="AI180" s="253"/>
      <c r="AJ180" s="253"/>
      <c r="AK180" s="253"/>
      <c r="AL180" s="253"/>
      <c r="AM180" s="253"/>
      <c r="AN180" s="253"/>
      <c r="AO180" s="253"/>
      <c r="AP180" s="253"/>
      <c r="AQ180" s="253"/>
      <c r="AR180" s="253"/>
      <c r="AS180" s="253"/>
      <c r="AT180" s="254"/>
    </row>
    <row r="181" spans="1:46" ht="27" customHeight="1">
      <c r="A181" s="246"/>
      <c r="B181" s="247"/>
      <c r="C181" s="248"/>
      <c r="D181" s="249"/>
      <c r="E181" s="249"/>
      <c r="F181" s="249"/>
      <c r="G181" s="249"/>
      <c r="H181" s="249"/>
      <c r="I181" s="249"/>
      <c r="J181" s="249"/>
      <c r="K181" s="249"/>
      <c r="L181" s="249"/>
      <c r="M181" s="250"/>
      <c r="N181" s="251"/>
      <c r="O181" s="31"/>
      <c r="P181" s="31"/>
      <c r="Q181" s="31"/>
      <c r="R181" s="31"/>
      <c r="S181" s="31"/>
      <c r="T181" s="31"/>
      <c r="U181" s="31"/>
      <c r="V181" s="252"/>
      <c r="W181" s="252"/>
      <c r="X181" s="252"/>
      <c r="Y181" s="252"/>
      <c r="Z181" s="252"/>
      <c r="AA181" s="252"/>
      <c r="AB181" s="252"/>
      <c r="AC181" s="252"/>
      <c r="AD181" s="252"/>
      <c r="AE181" s="252"/>
      <c r="AF181" s="253"/>
      <c r="AG181" s="253"/>
      <c r="AH181" s="253"/>
      <c r="AI181" s="253"/>
      <c r="AJ181" s="253"/>
      <c r="AK181" s="253"/>
      <c r="AL181" s="253"/>
      <c r="AM181" s="253"/>
      <c r="AN181" s="253"/>
      <c r="AO181" s="253"/>
      <c r="AP181" s="253"/>
      <c r="AQ181" s="253"/>
      <c r="AR181" s="253"/>
      <c r="AS181" s="253"/>
      <c r="AT181" s="254"/>
    </row>
    <row r="182" spans="1:46" ht="27" customHeight="1">
      <c r="A182" s="246"/>
      <c r="B182" s="247"/>
      <c r="C182" s="248"/>
      <c r="D182" s="249"/>
      <c r="E182" s="249"/>
      <c r="F182" s="249"/>
      <c r="G182" s="249"/>
      <c r="H182" s="249"/>
      <c r="I182" s="249"/>
      <c r="J182" s="249"/>
      <c r="K182" s="249"/>
      <c r="L182" s="249"/>
      <c r="M182" s="250"/>
      <c r="N182" s="251"/>
      <c r="O182" s="31"/>
      <c r="P182" s="31"/>
      <c r="Q182" s="31"/>
      <c r="R182" s="31"/>
      <c r="S182" s="31"/>
      <c r="T182" s="31"/>
      <c r="U182" s="31"/>
      <c r="V182" s="252"/>
      <c r="W182" s="252"/>
      <c r="X182" s="252"/>
      <c r="Y182" s="252"/>
      <c r="Z182" s="252"/>
      <c r="AA182" s="252"/>
      <c r="AB182" s="252"/>
      <c r="AC182" s="252"/>
      <c r="AD182" s="252"/>
      <c r="AE182" s="252"/>
      <c r="AF182" s="253"/>
      <c r="AG182" s="253"/>
      <c r="AH182" s="253"/>
      <c r="AI182" s="253"/>
      <c r="AJ182" s="253"/>
      <c r="AK182" s="253"/>
      <c r="AL182" s="253"/>
      <c r="AM182" s="253"/>
      <c r="AN182" s="253"/>
      <c r="AO182" s="253"/>
      <c r="AP182" s="253"/>
      <c r="AQ182" s="253"/>
      <c r="AR182" s="253"/>
      <c r="AS182" s="253"/>
      <c r="AT182" s="254"/>
    </row>
    <row r="183" spans="1:46" ht="27" customHeight="1">
      <c r="A183" s="246"/>
      <c r="B183" s="247"/>
      <c r="C183" s="248"/>
      <c r="D183" s="249"/>
      <c r="E183" s="249"/>
      <c r="F183" s="249"/>
      <c r="G183" s="249"/>
      <c r="H183" s="249"/>
      <c r="I183" s="249"/>
      <c r="J183" s="249"/>
      <c r="K183" s="249"/>
      <c r="L183" s="249"/>
      <c r="M183" s="250"/>
      <c r="N183" s="251"/>
      <c r="O183" s="31"/>
      <c r="P183" s="31"/>
      <c r="Q183" s="31"/>
      <c r="R183" s="31"/>
      <c r="S183" s="31"/>
      <c r="T183" s="31"/>
      <c r="U183" s="31"/>
      <c r="V183" s="252"/>
      <c r="W183" s="252"/>
      <c r="X183" s="252"/>
      <c r="Y183" s="252"/>
      <c r="Z183" s="252"/>
      <c r="AA183" s="252"/>
      <c r="AB183" s="252"/>
      <c r="AC183" s="252"/>
      <c r="AD183" s="252"/>
      <c r="AE183" s="252"/>
      <c r="AF183" s="253"/>
      <c r="AG183" s="253"/>
      <c r="AH183" s="253"/>
      <c r="AI183" s="253"/>
      <c r="AJ183" s="253"/>
      <c r="AK183" s="253"/>
      <c r="AL183" s="253"/>
      <c r="AM183" s="253"/>
      <c r="AN183" s="253"/>
      <c r="AO183" s="253"/>
      <c r="AP183" s="253"/>
      <c r="AQ183" s="253"/>
      <c r="AR183" s="253"/>
      <c r="AS183" s="253"/>
      <c r="AT183" s="254"/>
    </row>
    <row r="184" spans="1:46" ht="27" customHeight="1">
      <c r="A184" s="246"/>
      <c r="B184" s="247"/>
      <c r="C184" s="248"/>
      <c r="D184" s="249"/>
      <c r="E184" s="249"/>
      <c r="F184" s="249"/>
      <c r="G184" s="249"/>
      <c r="H184" s="249"/>
      <c r="I184" s="249"/>
      <c r="J184" s="249"/>
      <c r="K184" s="249"/>
      <c r="L184" s="249"/>
      <c r="M184" s="250"/>
      <c r="N184" s="251"/>
      <c r="O184" s="31"/>
      <c r="P184" s="31"/>
      <c r="Q184" s="31"/>
      <c r="R184" s="31"/>
      <c r="S184" s="31"/>
      <c r="T184" s="31"/>
      <c r="U184" s="31"/>
      <c r="V184" s="252"/>
      <c r="W184" s="252"/>
      <c r="X184" s="252"/>
      <c r="Y184" s="252"/>
      <c r="Z184" s="252"/>
      <c r="AA184" s="252"/>
      <c r="AB184" s="252"/>
      <c r="AC184" s="252"/>
      <c r="AD184" s="252"/>
      <c r="AE184" s="252"/>
      <c r="AF184" s="253"/>
      <c r="AG184" s="253"/>
      <c r="AH184" s="253"/>
      <c r="AI184" s="253"/>
      <c r="AJ184" s="253"/>
      <c r="AK184" s="253"/>
      <c r="AL184" s="253"/>
      <c r="AM184" s="253"/>
      <c r="AN184" s="253"/>
      <c r="AO184" s="253"/>
      <c r="AP184" s="253"/>
      <c r="AQ184" s="253"/>
      <c r="AR184" s="253"/>
      <c r="AS184" s="253"/>
      <c r="AT184" s="254"/>
    </row>
    <row r="185" spans="1:46" ht="27" customHeight="1">
      <c r="A185" s="246"/>
      <c r="B185" s="247"/>
      <c r="C185" s="248"/>
      <c r="D185" s="249"/>
      <c r="E185" s="249"/>
      <c r="F185" s="249"/>
      <c r="G185" s="249"/>
      <c r="H185" s="249"/>
      <c r="I185" s="249"/>
      <c r="J185" s="249"/>
      <c r="K185" s="249"/>
      <c r="L185" s="249"/>
      <c r="M185" s="250"/>
      <c r="N185" s="251"/>
      <c r="O185" s="31"/>
      <c r="P185" s="31"/>
      <c r="Q185" s="31"/>
      <c r="R185" s="31"/>
      <c r="S185" s="31"/>
      <c r="T185" s="31"/>
      <c r="U185" s="31"/>
      <c r="V185" s="252"/>
      <c r="W185" s="252"/>
      <c r="X185" s="252"/>
      <c r="Y185" s="252"/>
      <c r="Z185" s="252"/>
      <c r="AA185" s="252"/>
      <c r="AB185" s="252"/>
      <c r="AC185" s="252"/>
      <c r="AD185" s="252"/>
      <c r="AE185" s="252"/>
      <c r="AF185" s="253"/>
      <c r="AG185" s="253"/>
      <c r="AH185" s="253"/>
      <c r="AI185" s="253"/>
      <c r="AJ185" s="253"/>
      <c r="AK185" s="253"/>
      <c r="AL185" s="253"/>
      <c r="AM185" s="253"/>
      <c r="AN185" s="253"/>
      <c r="AO185" s="253"/>
      <c r="AP185" s="253"/>
      <c r="AQ185" s="253"/>
      <c r="AR185" s="253"/>
      <c r="AS185" s="253"/>
      <c r="AT185" s="254"/>
    </row>
    <row r="186" spans="1:46" ht="27" customHeight="1">
      <c r="A186" s="246"/>
      <c r="B186" s="247"/>
      <c r="C186" s="248"/>
      <c r="D186" s="249"/>
      <c r="E186" s="249"/>
      <c r="F186" s="249"/>
      <c r="G186" s="249"/>
      <c r="H186" s="249"/>
      <c r="I186" s="249"/>
      <c r="J186" s="249"/>
      <c r="K186" s="249"/>
      <c r="L186" s="249"/>
      <c r="M186" s="250"/>
      <c r="N186" s="251"/>
      <c r="O186" s="31"/>
      <c r="P186" s="31"/>
      <c r="Q186" s="31"/>
      <c r="R186" s="31"/>
      <c r="S186" s="31"/>
      <c r="T186" s="31"/>
      <c r="U186" s="31"/>
      <c r="V186" s="252"/>
      <c r="W186" s="252"/>
      <c r="X186" s="252"/>
      <c r="Y186" s="252"/>
      <c r="Z186" s="252"/>
      <c r="AA186" s="252"/>
      <c r="AB186" s="252"/>
      <c r="AC186" s="252"/>
      <c r="AD186" s="252"/>
      <c r="AE186" s="252"/>
      <c r="AF186" s="253"/>
      <c r="AG186" s="253"/>
      <c r="AH186" s="253"/>
      <c r="AI186" s="253"/>
      <c r="AJ186" s="253"/>
      <c r="AK186" s="253"/>
      <c r="AL186" s="253"/>
      <c r="AM186" s="253"/>
      <c r="AN186" s="253"/>
      <c r="AO186" s="253"/>
      <c r="AP186" s="253"/>
      <c r="AQ186" s="253"/>
      <c r="AR186" s="253"/>
      <c r="AS186" s="253"/>
      <c r="AT186" s="254"/>
    </row>
    <row r="187" spans="1:46" ht="27" customHeight="1">
      <c r="A187" s="246"/>
      <c r="B187" s="247"/>
      <c r="C187" s="248"/>
      <c r="D187" s="249"/>
      <c r="E187" s="249"/>
      <c r="F187" s="249"/>
      <c r="G187" s="249"/>
      <c r="H187" s="249"/>
      <c r="I187" s="249"/>
      <c r="J187" s="249"/>
      <c r="K187" s="249"/>
      <c r="L187" s="249"/>
      <c r="M187" s="250"/>
      <c r="N187" s="251"/>
      <c r="O187" s="31"/>
      <c r="P187" s="31"/>
      <c r="Q187" s="31"/>
      <c r="R187" s="31"/>
      <c r="S187" s="31"/>
      <c r="T187" s="31"/>
      <c r="U187" s="31"/>
      <c r="V187" s="252"/>
      <c r="W187" s="252"/>
      <c r="X187" s="252"/>
      <c r="Y187" s="252"/>
      <c r="Z187" s="252"/>
      <c r="AA187" s="252"/>
      <c r="AB187" s="252"/>
      <c r="AC187" s="252"/>
      <c r="AD187" s="252"/>
      <c r="AE187" s="252"/>
      <c r="AF187" s="253"/>
      <c r="AG187" s="253"/>
      <c r="AH187" s="253"/>
      <c r="AI187" s="253"/>
      <c r="AJ187" s="253"/>
      <c r="AK187" s="253"/>
      <c r="AL187" s="253"/>
      <c r="AM187" s="253"/>
      <c r="AN187" s="253"/>
      <c r="AO187" s="253"/>
      <c r="AP187" s="253"/>
      <c r="AQ187" s="253"/>
      <c r="AR187" s="253"/>
      <c r="AS187" s="253"/>
      <c r="AT187" s="254"/>
    </row>
    <row r="188" spans="1:46" ht="27" customHeight="1">
      <c r="A188" s="246"/>
      <c r="B188" s="247"/>
      <c r="C188" s="248"/>
      <c r="D188" s="249"/>
      <c r="E188" s="249"/>
      <c r="F188" s="249"/>
      <c r="G188" s="249"/>
      <c r="H188" s="249"/>
      <c r="I188" s="249"/>
      <c r="J188" s="249"/>
      <c r="K188" s="249"/>
      <c r="L188" s="249"/>
      <c r="M188" s="250"/>
      <c r="N188" s="251"/>
      <c r="O188" s="31"/>
      <c r="P188" s="31"/>
      <c r="Q188" s="31"/>
      <c r="R188" s="31"/>
      <c r="S188" s="31"/>
      <c r="T188" s="31"/>
      <c r="U188" s="31"/>
      <c r="V188" s="252"/>
      <c r="W188" s="252"/>
      <c r="X188" s="252"/>
      <c r="Y188" s="252"/>
      <c r="Z188" s="252"/>
      <c r="AA188" s="252"/>
      <c r="AB188" s="252"/>
      <c r="AC188" s="252"/>
      <c r="AD188" s="252"/>
      <c r="AE188" s="252"/>
      <c r="AF188" s="253"/>
      <c r="AG188" s="253"/>
      <c r="AH188" s="253"/>
      <c r="AI188" s="253"/>
      <c r="AJ188" s="253"/>
      <c r="AK188" s="253"/>
      <c r="AL188" s="253"/>
      <c r="AM188" s="253"/>
      <c r="AN188" s="253"/>
      <c r="AO188" s="253"/>
      <c r="AP188" s="253"/>
      <c r="AQ188" s="253"/>
      <c r="AR188" s="253"/>
      <c r="AS188" s="253"/>
      <c r="AT188" s="254"/>
    </row>
    <row r="189" spans="1:46" ht="27" customHeight="1">
      <c r="A189" s="246"/>
      <c r="B189" s="247"/>
      <c r="C189" s="248"/>
      <c r="D189" s="249"/>
      <c r="E189" s="249"/>
      <c r="F189" s="249"/>
      <c r="G189" s="249"/>
      <c r="H189" s="249"/>
      <c r="I189" s="249"/>
      <c r="J189" s="249"/>
      <c r="K189" s="249"/>
      <c r="L189" s="249"/>
      <c r="M189" s="250"/>
      <c r="N189" s="251"/>
      <c r="O189" s="31"/>
      <c r="P189" s="31"/>
      <c r="Q189" s="31"/>
      <c r="R189" s="31"/>
      <c r="S189" s="31"/>
      <c r="T189" s="31"/>
      <c r="U189" s="31"/>
      <c r="V189" s="252"/>
      <c r="W189" s="252"/>
      <c r="X189" s="252"/>
      <c r="Y189" s="252"/>
      <c r="Z189" s="252"/>
      <c r="AA189" s="252"/>
      <c r="AB189" s="252"/>
      <c r="AC189" s="252"/>
      <c r="AD189" s="252"/>
      <c r="AE189" s="252"/>
      <c r="AF189" s="253"/>
      <c r="AG189" s="253"/>
      <c r="AH189" s="253"/>
      <c r="AI189" s="253"/>
      <c r="AJ189" s="253"/>
      <c r="AK189" s="253"/>
      <c r="AL189" s="253"/>
      <c r="AM189" s="253"/>
      <c r="AN189" s="253"/>
      <c r="AO189" s="253"/>
      <c r="AP189" s="253"/>
      <c r="AQ189" s="253"/>
      <c r="AR189" s="253"/>
      <c r="AS189" s="253"/>
      <c r="AT189" s="254"/>
    </row>
    <row r="190" spans="1:46" ht="27" customHeight="1">
      <c r="A190" s="246"/>
      <c r="B190" s="247"/>
      <c r="C190" s="248"/>
      <c r="D190" s="249"/>
      <c r="E190" s="249"/>
      <c r="F190" s="249"/>
      <c r="G190" s="249"/>
      <c r="H190" s="249"/>
      <c r="I190" s="249"/>
      <c r="J190" s="249"/>
      <c r="K190" s="249"/>
      <c r="L190" s="249"/>
      <c r="M190" s="250"/>
      <c r="N190" s="251"/>
      <c r="O190" s="31"/>
      <c r="P190" s="31"/>
      <c r="Q190" s="31"/>
      <c r="R190" s="31"/>
      <c r="S190" s="31"/>
      <c r="T190" s="31"/>
      <c r="U190" s="31"/>
      <c r="V190" s="252"/>
      <c r="W190" s="252"/>
      <c r="X190" s="252"/>
      <c r="Y190" s="252"/>
      <c r="Z190" s="252"/>
      <c r="AA190" s="252"/>
      <c r="AB190" s="252"/>
      <c r="AC190" s="252"/>
      <c r="AD190" s="252"/>
      <c r="AE190" s="252"/>
      <c r="AF190" s="253"/>
      <c r="AG190" s="253"/>
      <c r="AH190" s="253"/>
      <c r="AI190" s="253"/>
      <c r="AJ190" s="253"/>
      <c r="AK190" s="253"/>
      <c r="AL190" s="253"/>
      <c r="AM190" s="253"/>
      <c r="AN190" s="253"/>
      <c r="AO190" s="253"/>
      <c r="AP190" s="253"/>
      <c r="AQ190" s="253"/>
      <c r="AR190" s="253"/>
      <c r="AS190" s="253"/>
      <c r="AT190" s="254"/>
    </row>
    <row r="191" spans="1:46" ht="27" customHeight="1">
      <c r="A191" s="246"/>
      <c r="B191" s="247"/>
      <c r="C191" s="248"/>
      <c r="D191" s="249"/>
      <c r="E191" s="249"/>
      <c r="F191" s="249"/>
      <c r="G191" s="249"/>
      <c r="H191" s="249"/>
      <c r="I191" s="249"/>
      <c r="J191" s="249"/>
      <c r="K191" s="249"/>
      <c r="L191" s="249"/>
      <c r="M191" s="250"/>
      <c r="N191" s="251"/>
      <c r="O191" s="31"/>
      <c r="P191" s="31"/>
      <c r="Q191" s="31"/>
      <c r="R191" s="31"/>
      <c r="S191" s="31"/>
      <c r="T191" s="31"/>
      <c r="U191" s="31"/>
      <c r="V191" s="252"/>
      <c r="W191" s="252"/>
      <c r="X191" s="252"/>
      <c r="Y191" s="252"/>
      <c r="Z191" s="252"/>
      <c r="AA191" s="252"/>
      <c r="AB191" s="252"/>
      <c r="AC191" s="252"/>
      <c r="AD191" s="252"/>
      <c r="AE191" s="252"/>
      <c r="AF191" s="253"/>
      <c r="AG191" s="253"/>
      <c r="AH191" s="253"/>
      <c r="AI191" s="253"/>
      <c r="AJ191" s="253"/>
      <c r="AK191" s="253"/>
      <c r="AL191" s="253"/>
      <c r="AM191" s="253"/>
      <c r="AN191" s="253"/>
      <c r="AO191" s="253"/>
      <c r="AP191" s="253"/>
      <c r="AQ191" s="253"/>
      <c r="AR191" s="253"/>
      <c r="AS191" s="253"/>
      <c r="AT191" s="254"/>
    </row>
    <row r="192" spans="1:46" ht="27" customHeight="1">
      <c r="A192" s="246"/>
      <c r="B192" s="247"/>
      <c r="C192" s="248"/>
      <c r="D192" s="249"/>
      <c r="E192" s="249"/>
      <c r="F192" s="249"/>
      <c r="G192" s="249"/>
      <c r="H192" s="249"/>
      <c r="I192" s="249"/>
      <c r="J192" s="249"/>
      <c r="K192" s="249"/>
      <c r="L192" s="249"/>
      <c r="M192" s="250"/>
      <c r="N192" s="251"/>
      <c r="O192" s="31"/>
      <c r="P192" s="31"/>
      <c r="Q192" s="31"/>
      <c r="R192" s="31"/>
      <c r="S192" s="31"/>
      <c r="T192" s="31"/>
      <c r="U192" s="31"/>
      <c r="V192" s="252"/>
      <c r="W192" s="252"/>
      <c r="X192" s="252"/>
      <c r="Y192" s="252"/>
      <c r="Z192" s="252"/>
      <c r="AA192" s="252"/>
      <c r="AB192" s="252"/>
      <c r="AC192" s="252"/>
      <c r="AD192" s="252"/>
      <c r="AE192" s="252"/>
      <c r="AF192" s="253"/>
      <c r="AG192" s="253"/>
      <c r="AH192" s="253"/>
      <c r="AI192" s="253"/>
      <c r="AJ192" s="253"/>
      <c r="AK192" s="253"/>
      <c r="AL192" s="253"/>
      <c r="AM192" s="253"/>
      <c r="AN192" s="253"/>
      <c r="AO192" s="253"/>
      <c r="AP192" s="253"/>
      <c r="AQ192" s="253"/>
      <c r="AR192" s="253"/>
      <c r="AS192" s="253"/>
      <c r="AT192" s="254"/>
    </row>
    <row r="193" spans="1:46" ht="27" customHeight="1">
      <c r="A193" s="246"/>
      <c r="B193" s="247"/>
      <c r="C193" s="248"/>
      <c r="D193" s="249"/>
      <c r="E193" s="249"/>
      <c r="F193" s="249"/>
      <c r="G193" s="249"/>
      <c r="H193" s="249"/>
      <c r="I193" s="249"/>
      <c r="J193" s="249"/>
      <c r="K193" s="249"/>
      <c r="L193" s="249"/>
      <c r="M193" s="250"/>
      <c r="N193" s="251"/>
      <c r="O193" s="31"/>
      <c r="P193" s="31"/>
      <c r="Q193" s="31"/>
      <c r="R193" s="31"/>
      <c r="S193" s="31"/>
      <c r="T193" s="31"/>
      <c r="U193" s="31"/>
      <c r="V193" s="252"/>
      <c r="W193" s="252"/>
      <c r="X193" s="252"/>
      <c r="Y193" s="252"/>
      <c r="Z193" s="252"/>
      <c r="AA193" s="252"/>
      <c r="AB193" s="252"/>
      <c r="AC193" s="252"/>
      <c r="AD193" s="252"/>
      <c r="AE193" s="252"/>
      <c r="AF193" s="253"/>
      <c r="AG193" s="253"/>
      <c r="AH193" s="253"/>
      <c r="AI193" s="253"/>
      <c r="AJ193" s="253"/>
      <c r="AK193" s="253"/>
      <c r="AL193" s="253"/>
      <c r="AM193" s="253"/>
      <c r="AN193" s="253"/>
      <c r="AO193" s="253"/>
      <c r="AP193" s="253"/>
      <c r="AQ193" s="253"/>
      <c r="AR193" s="253"/>
      <c r="AS193" s="253"/>
      <c r="AT193" s="254"/>
    </row>
    <row r="194" spans="1:46" ht="27" customHeight="1">
      <c r="A194" s="246"/>
      <c r="B194" s="247"/>
      <c r="C194" s="248"/>
      <c r="D194" s="249"/>
      <c r="E194" s="249"/>
      <c r="F194" s="249"/>
      <c r="G194" s="249"/>
      <c r="H194" s="249"/>
      <c r="I194" s="249"/>
      <c r="J194" s="249"/>
      <c r="K194" s="249"/>
      <c r="L194" s="249"/>
      <c r="M194" s="250"/>
      <c r="N194" s="251"/>
      <c r="O194" s="31"/>
      <c r="P194" s="31"/>
      <c r="Q194" s="31"/>
      <c r="R194" s="31"/>
      <c r="S194" s="31"/>
      <c r="T194" s="31"/>
      <c r="U194" s="31"/>
      <c r="V194" s="252"/>
      <c r="W194" s="252"/>
      <c r="X194" s="252"/>
      <c r="Y194" s="252"/>
      <c r="Z194" s="252"/>
      <c r="AA194" s="252"/>
      <c r="AB194" s="252"/>
      <c r="AC194" s="252"/>
      <c r="AD194" s="252"/>
      <c r="AE194" s="252"/>
      <c r="AF194" s="253"/>
      <c r="AG194" s="253"/>
      <c r="AH194" s="253"/>
      <c r="AI194" s="253"/>
      <c r="AJ194" s="253"/>
      <c r="AK194" s="253"/>
      <c r="AL194" s="253"/>
      <c r="AM194" s="253"/>
      <c r="AN194" s="253"/>
      <c r="AO194" s="253"/>
      <c r="AP194" s="253"/>
      <c r="AQ194" s="253"/>
      <c r="AR194" s="253"/>
      <c r="AS194" s="253"/>
      <c r="AT194" s="254"/>
    </row>
    <row r="195" spans="1:46" ht="27" customHeight="1">
      <c r="A195" s="246"/>
      <c r="B195" s="247"/>
      <c r="C195" s="248"/>
      <c r="D195" s="249"/>
      <c r="E195" s="249"/>
      <c r="F195" s="249"/>
      <c r="G195" s="249"/>
      <c r="H195" s="249"/>
      <c r="I195" s="249"/>
      <c r="J195" s="249"/>
      <c r="K195" s="249"/>
      <c r="L195" s="249"/>
      <c r="M195" s="250"/>
      <c r="N195" s="251"/>
      <c r="O195" s="31"/>
      <c r="P195" s="31"/>
      <c r="Q195" s="31"/>
      <c r="R195" s="31"/>
      <c r="S195" s="31"/>
      <c r="T195" s="31"/>
      <c r="U195" s="31"/>
      <c r="V195" s="252"/>
      <c r="W195" s="252"/>
      <c r="X195" s="252"/>
      <c r="Y195" s="252"/>
      <c r="Z195" s="252"/>
      <c r="AA195" s="252"/>
      <c r="AB195" s="252"/>
      <c r="AC195" s="252"/>
      <c r="AD195" s="252"/>
      <c r="AE195" s="252"/>
      <c r="AF195" s="253"/>
      <c r="AG195" s="253"/>
      <c r="AH195" s="253"/>
      <c r="AI195" s="253"/>
      <c r="AJ195" s="253"/>
      <c r="AK195" s="253"/>
      <c r="AL195" s="253"/>
      <c r="AM195" s="253"/>
      <c r="AN195" s="253"/>
      <c r="AO195" s="253"/>
      <c r="AP195" s="253"/>
      <c r="AQ195" s="253"/>
      <c r="AR195" s="253"/>
      <c r="AS195" s="253"/>
      <c r="AT195" s="254"/>
    </row>
    <row r="196" spans="1:46" ht="27" customHeight="1">
      <c r="A196" s="246"/>
      <c r="B196" s="247"/>
      <c r="C196" s="248"/>
      <c r="D196" s="249"/>
      <c r="E196" s="249"/>
      <c r="F196" s="249"/>
      <c r="G196" s="249"/>
      <c r="H196" s="249"/>
      <c r="I196" s="249"/>
      <c r="J196" s="249"/>
      <c r="K196" s="249"/>
      <c r="L196" s="249"/>
      <c r="M196" s="250"/>
      <c r="N196" s="251"/>
      <c r="O196" s="31"/>
      <c r="P196" s="31"/>
      <c r="Q196" s="31"/>
      <c r="R196" s="31"/>
      <c r="S196" s="31"/>
      <c r="T196" s="31"/>
      <c r="U196" s="31"/>
      <c r="V196" s="252"/>
      <c r="W196" s="252"/>
      <c r="X196" s="252"/>
      <c r="Y196" s="252"/>
      <c r="Z196" s="252"/>
      <c r="AA196" s="252"/>
      <c r="AB196" s="252"/>
      <c r="AC196" s="252"/>
      <c r="AD196" s="252"/>
      <c r="AE196" s="252"/>
      <c r="AF196" s="253"/>
      <c r="AG196" s="253"/>
      <c r="AH196" s="253"/>
      <c r="AI196" s="253"/>
      <c r="AJ196" s="253"/>
      <c r="AK196" s="253"/>
      <c r="AL196" s="253"/>
      <c r="AM196" s="253"/>
      <c r="AN196" s="253"/>
      <c r="AO196" s="253"/>
      <c r="AP196" s="253"/>
      <c r="AQ196" s="253"/>
      <c r="AR196" s="253"/>
      <c r="AS196" s="253"/>
      <c r="AT196" s="254"/>
    </row>
    <row r="197" spans="1:46" ht="27" customHeight="1">
      <c r="A197" s="246"/>
      <c r="B197" s="247"/>
      <c r="C197" s="248"/>
      <c r="D197" s="249"/>
      <c r="E197" s="249"/>
      <c r="F197" s="249"/>
      <c r="G197" s="249"/>
      <c r="H197" s="249"/>
      <c r="I197" s="249"/>
      <c r="J197" s="249"/>
      <c r="K197" s="249"/>
      <c r="L197" s="249"/>
      <c r="M197" s="250"/>
      <c r="N197" s="251"/>
      <c r="O197" s="31"/>
      <c r="P197" s="31"/>
      <c r="Q197" s="31"/>
      <c r="R197" s="31"/>
      <c r="S197" s="31"/>
      <c r="T197" s="31"/>
      <c r="U197" s="31"/>
      <c r="V197" s="252"/>
      <c r="W197" s="252"/>
      <c r="X197" s="252"/>
      <c r="Y197" s="252"/>
      <c r="Z197" s="252"/>
      <c r="AA197" s="252"/>
      <c r="AB197" s="252"/>
      <c r="AC197" s="252"/>
      <c r="AD197" s="252"/>
      <c r="AE197" s="252"/>
      <c r="AF197" s="253"/>
      <c r="AG197" s="253"/>
      <c r="AH197" s="253"/>
      <c r="AI197" s="253"/>
      <c r="AJ197" s="253"/>
      <c r="AK197" s="253"/>
      <c r="AL197" s="253"/>
      <c r="AM197" s="253"/>
      <c r="AN197" s="253"/>
      <c r="AO197" s="253"/>
      <c r="AP197" s="253"/>
      <c r="AQ197" s="253"/>
      <c r="AR197" s="253"/>
      <c r="AS197" s="253"/>
      <c r="AT197" s="254"/>
    </row>
    <row r="198" spans="1:46" ht="27" customHeight="1">
      <c r="A198" s="246"/>
      <c r="B198" s="247"/>
      <c r="C198" s="248"/>
      <c r="D198" s="249"/>
      <c r="E198" s="249"/>
      <c r="F198" s="249"/>
      <c r="G198" s="249"/>
      <c r="H198" s="249"/>
      <c r="I198" s="249"/>
      <c r="J198" s="249"/>
      <c r="K198" s="249"/>
      <c r="L198" s="249"/>
      <c r="M198" s="250"/>
      <c r="N198" s="251"/>
      <c r="O198" s="31"/>
      <c r="P198" s="31"/>
      <c r="Q198" s="31"/>
      <c r="R198" s="31"/>
      <c r="S198" s="31"/>
      <c r="T198" s="31"/>
      <c r="U198" s="31"/>
      <c r="V198" s="252"/>
      <c r="W198" s="252"/>
      <c r="X198" s="252"/>
      <c r="Y198" s="252"/>
      <c r="Z198" s="252"/>
      <c r="AA198" s="252"/>
      <c r="AB198" s="252"/>
      <c r="AC198" s="252"/>
      <c r="AD198" s="252"/>
      <c r="AE198" s="252"/>
      <c r="AF198" s="253"/>
      <c r="AG198" s="253"/>
      <c r="AH198" s="253"/>
      <c r="AI198" s="253"/>
      <c r="AJ198" s="253"/>
      <c r="AK198" s="253"/>
      <c r="AL198" s="253"/>
      <c r="AM198" s="253"/>
      <c r="AN198" s="253"/>
      <c r="AO198" s="253"/>
      <c r="AP198" s="253"/>
      <c r="AQ198" s="253"/>
      <c r="AR198" s="253"/>
      <c r="AS198" s="253"/>
      <c r="AT198" s="254"/>
    </row>
    <row r="199" spans="1:46" ht="27" customHeight="1">
      <c r="A199" s="246"/>
      <c r="B199" s="247"/>
      <c r="C199" s="248"/>
      <c r="D199" s="249"/>
      <c r="E199" s="249"/>
      <c r="F199" s="249"/>
      <c r="G199" s="249"/>
      <c r="H199" s="249"/>
      <c r="I199" s="249"/>
      <c r="J199" s="249"/>
      <c r="K199" s="249"/>
      <c r="L199" s="249"/>
      <c r="M199" s="250"/>
      <c r="N199" s="251"/>
      <c r="O199" s="31"/>
      <c r="P199" s="31"/>
      <c r="Q199" s="31"/>
      <c r="R199" s="31"/>
      <c r="S199" s="31"/>
      <c r="T199" s="31"/>
      <c r="U199" s="31"/>
      <c r="V199" s="252"/>
      <c r="W199" s="252"/>
      <c r="X199" s="252"/>
      <c r="Y199" s="252"/>
      <c r="Z199" s="252"/>
      <c r="AA199" s="252"/>
      <c r="AB199" s="252"/>
      <c r="AC199" s="252"/>
      <c r="AD199" s="252"/>
      <c r="AE199" s="252"/>
      <c r="AF199" s="253"/>
      <c r="AG199" s="253"/>
      <c r="AH199" s="253"/>
      <c r="AI199" s="253"/>
      <c r="AJ199" s="253"/>
      <c r="AK199" s="253"/>
      <c r="AL199" s="253"/>
      <c r="AM199" s="253"/>
      <c r="AN199" s="253"/>
      <c r="AO199" s="253"/>
      <c r="AP199" s="253"/>
      <c r="AQ199" s="253"/>
      <c r="AR199" s="253"/>
      <c r="AS199" s="253"/>
      <c r="AT199" s="254"/>
    </row>
    <row r="200" spans="1:46" ht="27" customHeight="1">
      <c r="A200" s="246"/>
      <c r="B200" s="247"/>
      <c r="C200" s="248"/>
      <c r="D200" s="249"/>
      <c r="E200" s="249"/>
      <c r="F200" s="249"/>
      <c r="G200" s="249"/>
      <c r="H200" s="249"/>
      <c r="I200" s="249"/>
      <c r="J200" s="249"/>
      <c r="K200" s="249"/>
      <c r="L200" s="249"/>
      <c r="M200" s="250"/>
      <c r="N200" s="251"/>
      <c r="O200" s="31"/>
      <c r="P200" s="31"/>
      <c r="Q200" s="31"/>
      <c r="R200" s="31"/>
      <c r="S200" s="31"/>
      <c r="T200" s="31"/>
      <c r="U200" s="31"/>
      <c r="V200" s="252"/>
      <c r="W200" s="252"/>
      <c r="X200" s="252"/>
      <c r="Y200" s="252"/>
      <c r="Z200" s="252"/>
      <c r="AA200" s="252"/>
      <c r="AB200" s="252"/>
      <c r="AC200" s="252"/>
      <c r="AD200" s="252"/>
      <c r="AE200" s="252"/>
      <c r="AF200" s="253"/>
      <c r="AG200" s="253"/>
      <c r="AH200" s="253"/>
      <c r="AI200" s="253"/>
      <c r="AJ200" s="253"/>
      <c r="AK200" s="253"/>
      <c r="AL200" s="253"/>
      <c r="AM200" s="253"/>
      <c r="AN200" s="253"/>
      <c r="AO200" s="253"/>
      <c r="AP200" s="253"/>
      <c r="AQ200" s="253"/>
      <c r="AR200" s="253"/>
      <c r="AS200" s="253"/>
      <c r="AT200" s="254"/>
    </row>
    <row r="201" spans="1:46" ht="27" customHeight="1">
      <c r="A201" s="246"/>
      <c r="B201" s="247"/>
      <c r="C201" s="248"/>
      <c r="D201" s="249"/>
      <c r="E201" s="249"/>
      <c r="F201" s="249"/>
      <c r="G201" s="249"/>
      <c r="H201" s="249"/>
      <c r="I201" s="249"/>
      <c r="J201" s="249"/>
      <c r="K201" s="249"/>
      <c r="L201" s="249"/>
      <c r="M201" s="250"/>
      <c r="N201" s="251"/>
      <c r="O201" s="31"/>
      <c r="P201" s="31"/>
      <c r="Q201" s="31"/>
      <c r="R201" s="31"/>
      <c r="S201" s="31"/>
      <c r="T201" s="31"/>
      <c r="U201" s="31"/>
      <c r="V201" s="252"/>
      <c r="W201" s="252"/>
      <c r="X201" s="252"/>
      <c r="Y201" s="252"/>
      <c r="Z201" s="252"/>
      <c r="AA201" s="252"/>
      <c r="AB201" s="252"/>
      <c r="AC201" s="252"/>
      <c r="AD201" s="252"/>
      <c r="AE201" s="252"/>
      <c r="AF201" s="253"/>
      <c r="AG201" s="253"/>
      <c r="AH201" s="253"/>
      <c r="AI201" s="253"/>
      <c r="AJ201" s="253"/>
      <c r="AK201" s="253"/>
      <c r="AL201" s="253"/>
      <c r="AM201" s="253"/>
      <c r="AN201" s="253"/>
      <c r="AO201" s="253"/>
      <c r="AP201" s="253"/>
      <c r="AQ201" s="253"/>
      <c r="AR201" s="253"/>
      <c r="AS201" s="253"/>
      <c r="AT201" s="254"/>
    </row>
    <row r="202" spans="1:46" ht="27" customHeight="1">
      <c r="A202" s="246"/>
      <c r="B202" s="247"/>
      <c r="C202" s="248"/>
      <c r="D202" s="249"/>
      <c r="E202" s="249"/>
      <c r="F202" s="249"/>
      <c r="G202" s="249"/>
      <c r="H202" s="249"/>
      <c r="I202" s="249"/>
      <c r="J202" s="249"/>
      <c r="K202" s="249"/>
      <c r="L202" s="249"/>
      <c r="M202" s="250"/>
      <c r="N202" s="251"/>
      <c r="O202" s="31"/>
      <c r="P202" s="31"/>
      <c r="Q202" s="31"/>
      <c r="R202" s="31"/>
      <c r="S202" s="31"/>
      <c r="T202" s="31"/>
      <c r="U202" s="31"/>
      <c r="V202" s="252"/>
      <c r="W202" s="252"/>
      <c r="X202" s="252"/>
      <c r="Y202" s="252"/>
      <c r="Z202" s="252"/>
      <c r="AA202" s="252"/>
      <c r="AB202" s="252"/>
      <c r="AC202" s="252"/>
      <c r="AD202" s="252"/>
      <c r="AE202" s="252"/>
      <c r="AF202" s="253"/>
      <c r="AG202" s="253"/>
      <c r="AH202" s="253"/>
      <c r="AI202" s="253"/>
      <c r="AJ202" s="253"/>
      <c r="AK202" s="253"/>
      <c r="AL202" s="253"/>
      <c r="AM202" s="253"/>
      <c r="AN202" s="253"/>
      <c r="AO202" s="253"/>
      <c r="AP202" s="253"/>
      <c r="AQ202" s="253"/>
      <c r="AR202" s="253"/>
      <c r="AS202" s="253"/>
      <c r="AT202" s="254"/>
    </row>
    <row r="203" spans="1:46" ht="27" customHeight="1">
      <c r="A203" s="246"/>
      <c r="B203" s="247"/>
      <c r="C203" s="248"/>
      <c r="D203" s="249"/>
      <c r="E203" s="249"/>
      <c r="F203" s="249"/>
      <c r="G203" s="249"/>
      <c r="H203" s="249"/>
      <c r="I203" s="249"/>
      <c r="J203" s="249"/>
      <c r="K203" s="249"/>
      <c r="L203" s="249"/>
      <c r="M203" s="250"/>
      <c r="N203" s="251"/>
      <c r="O203" s="31"/>
      <c r="P203" s="31"/>
      <c r="Q203" s="31"/>
      <c r="R203" s="31"/>
      <c r="S203" s="31"/>
      <c r="T203" s="31"/>
      <c r="U203" s="31"/>
      <c r="V203" s="252"/>
      <c r="W203" s="252"/>
      <c r="X203" s="252"/>
      <c r="Y203" s="252"/>
      <c r="Z203" s="252"/>
      <c r="AA203" s="252"/>
      <c r="AB203" s="252"/>
      <c r="AC203" s="252"/>
      <c r="AD203" s="252"/>
      <c r="AE203" s="252"/>
      <c r="AF203" s="253"/>
      <c r="AG203" s="253"/>
      <c r="AH203" s="253"/>
      <c r="AI203" s="253"/>
      <c r="AJ203" s="253"/>
      <c r="AK203" s="253"/>
      <c r="AL203" s="253"/>
      <c r="AM203" s="253"/>
      <c r="AN203" s="253"/>
      <c r="AO203" s="253"/>
      <c r="AP203" s="253"/>
      <c r="AQ203" s="253"/>
      <c r="AR203" s="253"/>
      <c r="AS203" s="253"/>
      <c r="AT203" s="254"/>
    </row>
    <row r="204" spans="1:46" ht="27" customHeight="1">
      <c r="A204" s="246"/>
      <c r="B204" s="247"/>
      <c r="C204" s="248"/>
      <c r="D204" s="249"/>
      <c r="E204" s="249"/>
      <c r="F204" s="249"/>
      <c r="G204" s="249"/>
      <c r="H204" s="249"/>
      <c r="I204" s="249"/>
      <c r="J204" s="249"/>
      <c r="K204" s="249"/>
      <c r="L204" s="249"/>
      <c r="M204" s="250"/>
      <c r="N204" s="251"/>
      <c r="O204" s="31"/>
      <c r="P204" s="31"/>
      <c r="Q204" s="31"/>
      <c r="R204" s="31"/>
      <c r="S204" s="31"/>
      <c r="T204" s="31"/>
      <c r="U204" s="31"/>
      <c r="V204" s="252"/>
      <c r="W204" s="252"/>
      <c r="X204" s="252"/>
      <c r="Y204" s="252"/>
      <c r="Z204" s="252"/>
      <c r="AA204" s="252"/>
      <c r="AB204" s="252"/>
      <c r="AC204" s="252"/>
      <c r="AD204" s="252"/>
      <c r="AE204" s="252"/>
      <c r="AF204" s="253"/>
      <c r="AG204" s="253"/>
      <c r="AH204" s="253"/>
      <c r="AI204" s="253"/>
      <c r="AJ204" s="253"/>
      <c r="AK204" s="253"/>
      <c r="AL204" s="253"/>
      <c r="AM204" s="253"/>
      <c r="AN204" s="253"/>
      <c r="AO204" s="253"/>
      <c r="AP204" s="253"/>
      <c r="AQ204" s="253"/>
      <c r="AR204" s="253"/>
      <c r="AS204" s="253"/>
      <c r="AT204" s="254"/>
    </row>
    <row r="205" spans="1:46" ht="27" customHeight="1">
      <c r="A205" s="246"/>
      <c r="B205" s="247"/>
      <c r="C205" s="248"/>
      <c r="D205" s="249"/>
      <c r="E205" s="249"/>
      <c r="F205" s="249"/>
      <c r="G205" s="249"/>
      <c r="H205" s="249"/>
      <c r="I205" s="249"/>
      <c r="J205" s="249"/>
      <c r="K205" s="249"/>
      <c r="L205" s="249"/>
      <c r="M205" s="250"/>
      <c r="N205" s="251"/>
      <c r="O205" s="31"/>
      <c r="P205" s="31"/>
      <c r="Q205" s="31"/>
      <c r="R205" s="31"/>
      <c r="S205" s="31"/>
      <c r="T205" s="31"/>
      <c r="U205" s="31"/>
      <c r="V205" s="252"/>
      <c r="W205" s="252"/>
      <c r="X205" s="252"/>
      <c r="Y205" s="252"/>
      <c r="Z205" s="252"/>
      <c r="AA205" s="252"/>
      <c r="AB205" s="252"/>
      <c r="AC205" s="252"/>
      <c r="AD205" s="252"/>
      <c r="AE205" s="252"/>
      <c r="AF205" s="253"/>
      <c r="AG205" s="253"/>
      <c r="AH205" s="253"/>
      <c r="AI205" s="253"/>
      <c r="AJ205" s="253"/>
      <c r="AK205" s="253"/>
      <c r="AL205" s="253"/>
      <c r="AM205" s="253"/>
      <c r="AN205" s="253"/>
      <c r="AO205" s="253"/>
      <c r="AP205" s="253"/>
      <c r="AQ205" s="253"/>
      <c r="AR205" s="253"/>
      <c r="AS205" s="253"/>
      <c r="AT205" s="254"/>
    </row>
    <row r="206" spans="1:46" ht="27" customHeight="1">
      <c r="A206" s="246"/>
      <c r="B206" s="247"/>
      <c r="C206" s="248"/>
      <c r="D206" s="249"/>
      <c r="E206" s="249"/>
      <c r="F206" s="249"/>
      <c r="G206" s="249"/>
      <c r="H206" s="249"/>
      <c r="I206" s="249"/>
      <c r="J206" s="249"/>
      <c r="K206" s="249"/>
      <c r="L206" s="249"/>
      <c r="M206" s="250"/>
      <c r="N206" s="251"/>
      <c r="O206" s="31"/>
      <c r="P206" s="31"/>
      <c r="Q206" s="31"/>
      <c r="R206" s="31"/>
      <c r="S206" s="31"/>
      <c r="T206" s="31"/>
      <c r="U206" s="31"/>
      <c r="V206" s="252"/>
      <c r="W206" s="252"/>
      <c r="X206" s="252"/>
      <c r="Y206" s="252"/>
      <c r="Z206" s="252"/>
      <c r="AA206" s="252"/>
      <c r="AB206" s="252"/>
      <c r="AC206" s="252"/>
      <c r="AD206" s="252"/>
      <c r="AE206" s="252"/>
      <c r="AF206" s="253"/>
      <c r="AG206" s="253"/>
      <c r="AH206" s="253"/>
      <c r="AI206" s="253"/>
      <c r="AJ206" s="253"/>
      <c r="AK206" s="253"/>
      <c r="AL206" s="253"/>
      <c r="AM206" s="253"/>
      <c r="AN206" s="253"/>
      <c r="AO206" s="253"/>
      <c r="AP206" s="253"/>
      <c r="AQ206" s="253"/>
      <c r="AR206" s="253"/>
      <c r="AS206" s="253"/>
      <c r="AT206" s="254"/>
    </row>
    <row r="207" spans="1:46" ht="27" customHeight="1">
      <c r="A207" s="246"/>
      <c r="B207" s="247"/>
      <c r="C207" s="248"/>
      <c r="D207" s="249"/>
      <c r="E207" s="249"/>
      <c r="F207" s="249"/>
      <c r="G207" s="249"/>
      <c r="H207" s="249"/>
      <c r="I207" s="249"/>
      <c r="J207" s="249"/>
      <c r="K207" s="249"/>
      <c r="L207" s="249"/>
      <c r="M207" s="250"/>
      <c r="N207" s="251"/>
      <c r="O207" s="31"/>
      <c r="P207" s="31"/>
      <c r="Q207" s="31"/>
      <c r="R207" s="31"/>
      <c r="S207" s="31"/>
      <c r="T207" s="31"/>
      <c r="U207" s="31"/>
      <c r="V207" s="252"/>
      <c r="W207" s="252"/>
      <c r="X207" s="252"/>
      <c r="Y207" s="252"/>
      <c r="Z207" s="252"/>
      <c r="AA207" s="252"/>
      <c r="AB207" s="252"/>
      <c r="AC207" s="252"/>
      <c r="AD207" s="252"/>
      <c r="AE207" s="252"/>
      <c r="AF207" s="253"/>
      <c r="AG207" s="253"/>
      <c r="AH207" s="253"/>
      <c r="AI207" s="253"/>
      <c r="AJ207" s="253"/>
      <c r="AK207" s="253"/>
      <c r="AL207" s="253"/>
      <c r="AM207" s="253"/>
      <c r="AN207" s="253"/>
      <c r="AO207" s="253"/>
      <c r="AP207" s="253"/>
      <c r="AQ207" s="253"/>
      <c r="AR207" s="253"/>
      <c r="AS207" s="253"/>
      <c r="AT207" s="254"/>
    </row>
    <row r="208" spans="1:46" ht="27" customHeight="1">
      <c r="A208" s="246"/>
      <c r="B208" s="247"/>
      <c r="C208" s="248"/>
      <c r="D208" s="249"/>
      <c r="E208" s="249"/>
      <c r="F208" s="249"/>
      <c r="G208" s="249"/>
      <c r="H208" s="249"/>
      <c r="I208" s="249"/>
      <c r="J208" s="249"/>
      <c r="K208" s="249"/>
      <c r="L208" s="249"/>
      <c r="M208" s="250"/>
      <c r="N208" s="251"/>
      <c r="O208" s="31"/>
      <c r="P208" s="31"/>
      <c r="Q208" s="31"/>
      <c r="R208" s="31"/>
      <c r="S208" s="31"/>
      <c r="T208" s="31"/>
      <c r="U208" s="31"/>
      <c r="V208" s="252"/>
      <c r="W208" s="252"/>
      <c r="X208" s="252"/>
      <c r="Y208" s="252"/>
      <c r="Z208" s="252"/>
      <c r="AA208" s="252"/>
      <c r="AB208" s="252"/>
      <c r="AC208" s="252"/>
      <c r="AD208" s="252"/>
      <c r="AE208" s="252"/>
      <c r="AF208" s="253"/>
      <c r="AG208" s="253"/>
      <c r="AH208" s="253"/>
      <c r="AI208" s="253"/>
      <c r="AJ208" s="253"/>
      <c r="AK208" s="253"/>
      <c r="AL208" s="253"/>
      <c r="AM208" s="253"/>
      <c r="AN208" s="253"/>
      <c r="AO208" s="253"/>
      <c r="AP208" s="253"/>
      <c r="AQ208" s="253"/>
      <c r="AR208" s="253"/>
      <c r="AS208" s="253"/>
      <c r="AT208" s="254"/>
    </row>
    <row r="209" spans="1:46" ht="27" customHeight="1">
      <c r="A209" s="246"/>
      <c r="B209" s="247"/>
      <c r="C209" s="248"/>
      <c r="D209" s="249"/>
      <c r="E209" s="249"/>
      <c r="F209" s="249"/>
      <c r="G209" s="249"/>
      <c r="H209" s="249"/>
      <c r="I209" s="249"/>
      <c r="J209" s="249"/>
      <c r="K209" s="249"/>
      <c r="L209" s="249"/>
      <c r="M209" s="250"/>
      <c r="N209" s="251"/>
      <c r="O209" s="31"/>
      <c r="P209" s="31"/>
      <c r="Q209" s="31"/>
      <c r="R209" s="31"/>
      <c r="S209" s="31"/>
      <c r="T209" s="31"/>
      <c r="U209" s="31"/>
      <c r="V209" s="252"/>
      <c r="W209" s="252"/>
      <c r="X209" s="252"/>
      <c r="Y209" s="252"/>
      <c r="Z209" s="252"/>
      <c r="AA209" s="252"/>
      <c r="AB209" s="252"/>
      <c r="AC209" s="252"/>
      <c r="AD209" s="252"/>
      <c r="AE209" s="252"/>
      <c r="AF209" s="253"/>
      <c r="AG209" s="253"/>
      <c r="AH209" s="253"/>
      <c r="AI209" s="253"/>
      <c r="AJ209" s="253"/>
      <c r="AK209" s="253"/>
      <c r="AL209" s="253"/>
      <c r="AM209" s="253"/>
      <c r="AN209" s="253"/>
      <c r="AO209" s="253"/>
      <c r="AP209" s="253"/>
      <c r="AQ209" s="253"/>
      <c r="AR209" s="253"/>
      <c r="AS209" s="253"/>
      <c r="AT209" s="254"/>
    </row>
    <row r="210" spans="1:46" ht="27" customHeight="1">
      <c r="A210" s="246"/>
      <c r="B210" s="247"/>
      <c r="C210" s="248"/>
      <c r="D210" s="249"/>
      <c r="E210" s="249"/>
      <c r="F210" s="249"/>
      <c r="G210" s="249"/>
      <c r="H210" s="249"/>
      <c r="I210" s="249"/>
      <c r="J210" s="249"/>
      <c r="K210" s="249"/>
      <c r="L210" s="249"/>
      <c r="M210" s="250"/>
      <c r="N210" s="251"/>
      <c r="O210" s="31"/>
      <c r="P210" s="31"/>
      <c r="Q210" s="31"/>
      <c r="R210" s="31"/>
      <c r="S210" s="31"/>
      <c r="T210" s="31"/>
      <c r="U210" s="31"/>
      <c r="V210" s="252"/>
      <c r="W210" s="252"/>
      <c r="X210" s="252"/>
      <c r="Y210" s="252"/>
      <c r="Z210" s="252"/>
      <c r="AA210" s="252"/>
      <c r="AB210" s="252"/>
      <c r="AC210" s="252"/>
      <c r="AD210" s="252"/>
      <c r="AE210" s="252"/>
      <c r="AF210" s="253"/>
      <c r="AG210" s="253"/>
      <c r="AH210" s="253"/>
      <c r="AI210" s="253"/>
      <c r="AJ210" s="253"/>
      <c r="AK210" s="253"/>
      <c r="AL210" s="253"/>
      <c r="AM210" s="253"/>
      <c r="AN210" s="253"/>
      <c r="AO210" s="253"/>
      <c r="AP210" s="253"/>
      <c r="AQ210" s="253"/>
      <c r="AR210" s="253"/>
      <c r="AS210" s="253"/>
      <c r="AT210" s="254"/>
    </row>
    <row r="211" spans="1:46" ht="27" customHeight="1">
      <c r="A211" s="246"/>
      <c r="B211" s="247"/>
      <c r="C211" s="248"/>
      <c r="D211" s="249"/>
      <c r="E211" s="249"/>
      <c r="F211" s="249"/>
      <c r="G211" s="249"/>
      <c r="H211" s="249"/>
      <c r="I211" s="249"/>
      <c r="J211" s="249"/>
      <c r="K211" s="249"/>
      <c r="L211" s="249"/>
      <c r="M211" s="250"/>
      <c r="N211" s="251"/>
      <c r="O211" s="31"/>
      <c r="P211" s="31"/>
      <c r="Q211" s="31"/>
      <c r="R211" s="31"/>
      <c r="S211" s="31"/>
      <c r="T211" s="31"/>
      <c r="U211" s="31"/>
      <c r="V211" s="252"/>
      <c r="W211" s="252"/>
      <c r="X211" s="252"/>
      <c r="Y211" s="252"/>
      <c r="Z211" s="252"/>
      <c r="AA211" s="252"/>
      <c r="AB211" s="252"/>
      <c r="AC211" s="252"/>
      <c r="AD211" s="252"/>
      <c r="AE211" s="252"/>
      <c r="AF211" s="253"/>
      <c r="AG211" s="253"/>
      <c r="AH211" s="253"/>
      <c r="AI211" s="253"/>
      <c r="AJ211" s="253"/>
      <c r="AK211" s="253"/>
      <c r="AL211" s="253"/>
      <c r="AM211" s="253"/>
      <c r="AN211" s="253"/>
      <c r="AO211" s="253"/>
      <c r="AP211" s="253"/>
      <c r="AQ211" s="253"/>
      <c r="AR211" s="253"/>
      <c r="AS211" s="253"/>
      <c r="AT211" s="254"/>
    </row>
    <row r="212" spans="1:46" ht="27" customHeight="1">
      <c r="A212" s="246"/>
      <c r="B212" s="247"/>
      <c r="C212" s="248"/>
      <c r="D212" s="249"/>
      <c r="E212" s="249"/>
      <c r="F212" s="249"/>
      <c r="G212" s="249"/>
      <c r="H212" s="249"/>
      <c r="I212" s="249"/>
      <c r="J212" s="249"/>
      <c r="K212" s="249"/>
      <c r="L212" s="249"/>
      <c r="M212" s="250"/>
      <c r="N212" s="251"/>
      <c r="O212" s="31"/>
      <c r="P212" s="31"/>
      <c r="Q212" s="31"/>
      <c r="R212" s="31"/>
      <c r="S212" s="31"/>
      <c r="T212" s="31"/>
      <c r="U212" s="31"/>
      <c r="V212" s="252"/>
      <c r="W212" s="252"/>
      <c r="X212" s="252"/>
      <c r="Y212" s="252"/>
      <c r="Z212" s="252"/>
      <c r="AA212" s="252"/>
      <c r="AB212" s="252"/>
      <c r="AC212" s="252"/>
      <c r="AD212" s="252"/>
      <c r="AE212" s="252"/>
      <c r="AF212" s="253"/>
      <c r="AG212" s="253"/>
      <c r="AH212" s="253"/>
      <c r="AI212" s="253"/>
      <c r="AJ212" s="253"/>
      <c r="AK212" s="253"/>
      <c r="AL212" s="253"/>
      <c r="AM212" s="253"/>
      <c r="AN212" s="253"/>
      <c r="AO212" s="253"/>
      <c r="AP212" s="253"/>
      <c r="AQ212" s="253"/>
      <c r="AR212" s="253"/>
      <c r="AS212" s="253"/>
      <c r="AT212" s="254"/>
    </row>
    <row r="213" spans="1:46" ht="27" customHeight="1">
      <c r="A213" s="246"/>
      <c r="B213" s="247"/>
      <c r="C213" s="248"/>
      <c r="D213" s="249"/>
      <c r="E213" s="249"/>
      <c r="F213" s="249"/>
      <c r="G213" s="249"/>
      <c r="H213" s="249"/>
      <c r="I213" s="249"/>
      <c r="J213" s="249"/>
      <c r="K213" s="249"/>
      <c r="L213" s="249"/>
      <c r="M213" s="250"/>
      <c r="N213" s="251"/>
      <c r="O213" s="31"/>
      <c r="P213" s="31"/>
      <c r="Q213" s="31"/>
      <c r="R213" s="31"/>
      <c r="S213" s="31"/>
      <c r="T213" s="31"/>
      <c r="U213" s="31"/>
      <c r="V213" s="252"/>
      <c r="W213" s="252"/>
      <c r="X213" s="252"/>
      <c r="Y213" s="252"/>
      <c r="Z213" s="252"/>
      <c r="AA213" s="252"/>
      <c r="AB213" s="252"/>
      <c r="AC213" s="252"/>
      <c r="AD213" s="252"/>
      <c r="AE213" s="252"/>
      <c r="AF213" s="253"/>
      <c r="AG213" s="253"/>
      <c r="AH213" s="253"/>
      <c r="AI213" s="253"/>
      <c r="AJ213" s="253"/>
      <c r="AK213" s="253"/>
      <c r="AL213" s="253"/>
      <c r="AM213" s="253"/>
      <c r="AN213" s="253"/>
      <c r="AO213" s="253"/>
      <c r="AP213" s="253"/>
      <c r="AQ213" s="253"/>
      <c r="AR213" s="253"/>
      <c r="AS213" s="253"/>
      <c r="AT213" s="254"/>
    </row>
    <row r="214" spans="1:46" ht="27" customHeight="1">
      <c r="A214" s="246"/>
      <c r="B214" s="247"/>
      <c r="C214" s="248"/>
      <c r="D214" s="249"/>
      <c r="E214" s="249"/>
      <c r="F214" s="249"/>
      <c r="G214" s="249"/>
      <c r="H214" s="249"/>
      <c r="I214" s="249"/>
      <c r="J214" s="249"/>
      <c r="K214" s="249"/>
      <c r="L214" s="249"/>
      <c r="M214" s="250"/>
      <c r="N214" s="251"/>
      <c r="O214" s="31"/>
      <c r="P214" s="31"/>
      <c r="Q214" s="31"/>
      <c r="R214" s="31"/>
      <c r="S214" s="31"/>
      <c r="T214" s="31"/>
      <c r="U214" s="31"/>
      <c r="V214" s="252"/>
      <c r="W214" s="252"/>
      <c r="X214" s="252"/>
      <c r="Y214" s="252"/>
      <c r="Z214" s="252"/>
      <c r="AA214" s="252"/>
      <c r="AB214" s="252"/>
      <c r="AC214" s="252"/>
      <c r="AD214" s="252"/>
      <c r="AE214" s="252"/>
      <c r="AF214" s="253"/>
      <c r="AG214" s="253"/>
      <c r="AH214" s="253"/>
      <c r="AI214" s="253"/>
      <c r="AJ214" s="253"/>
      <c r="AK214" s="253"/>
      <c r="AL214" s="253"/>
      <c r="AM214" s="253"/>
      <c r="AN214" s="253"/>
      <c r="AO214" s="253"/>
      <c r="AP214" s="253"/>
      <c r="AQ214" s="253"/>
      <c r="AR214" s="253"/>
      <c r="AS214" s="253"/>
      <c r="AT214" s="254"/>
    </row>
    <row r="215" spans="1:46" ht="27" customHeight="1">
      <c r="A215" s="246"/>
      <c r="B215" s="247"/>
      <c r="C215" s="248"/>
      <c r="D215" s="249"/>
      <c r="E215" s="249"/>
      <c r="F215" s="249"/>
      <c r="G215" s="249"/>
      <c r="H215" s="249"/>
      <c r="I215" s="249"/>
      <c r="J215" s="249"/>
      <c r="K215" s="249"/>
      <c r="L215" s="249"/>
      <c r="M215" s="250"/>
      <c r="N215" s="251"/>
      <c r="O215" s="31"/>
      <c r="P215" s="31"/>
      <c r="Q215" s="31"/>
      <c r="R215" s="31"/>
      <c r="S215" s="31"/>
      <c r="T215" s="31"/>
      <c r="U215" s="31"/>
      <c r="V215" s="252"/>
      <c r="W215" s="252"/>
      <c r="X215" s="252"/>
      <c r="Y215" s="252"/>
      <c r="Z215" s="252"/>
      <c r="AA215" s="252"/>
      <c r="AB215" s="252"/>
      <c r="AC215" s="252"/>
      <c r="AD215" s="252"/>
      <c r="AE215" s="252"/>
      <c r="AF215" s="253"/>
      <c r="AG215" s="253"/>
      <c r="AH215" s="253"/>
      <c r="AI215" s="253"/>
      <c r="AJ215" s="253"/>
      <c r="AK215" s="253"/>
      <c r="AL215" s="253"/>
      <c r="AM215" s="253"/>
      <c r="AN215" s="253"/>
      <c r="AO215" s="253"/>
      <c r="AP215" s="253"/>
      <c r="AQ215" s="253"/>
      <c r="AR215" s="253"/>
      <c r="AS215" s="253"/>
      <c r="AT215" s="254"/>
    </row>
    <row r="216" spans="1:46" ht="27" customHeight="1">
      <c r="A216" s="246"/>
      <c r="B216" s="247"/>
      <c r="C216" s="248"/>
      <c r="D216" s="249"/>
      <c r="E216" s="249"/>
      <c r="F216" s="249"/>
      <c r="G216" s="249"/>
      <c r="H216" s="249"/>
      <c r="I216" s="249"/>
      <c r="J216" s="249"/>
      <c r="K216" s="249"/>
      <c r="L216" s="249"/>
      <c r="M216" s="250"/>
      <c r="N216" s="251"/>
      <c r="O216" s="31"/>
      <c r="P216" s="31"/>
      <c r="Q216" s="31"/>
      <c r="R216" s="31"/>
      <c r="S216" s="31"/>
      <c r="T216" s="31"/>
      <c r="U216" s="31"/>
      <c r="V216" s="252"/>
      <c r="W216" s="252"/>
      <c r="X216" s="252"/>
      <c r="Y216" s="252"/>
      <c r="Z216" s="252"/>
      <c r="AA216" s="252"/>
      <c r="AB216" s="252"/>
      <c r="AC216" s="252"/>
      <c r="AD216" s="252"/>
      <c r="AE216" s="252"/>
      <c r="AF216" s="253"/>
      <c r="AG216" s="253"/>
      <c r="AH216" s="253"/>
      <c r="AI216" s="253"/>
      <c r="AJ216" s="253"/>
      <c r="AK216" s="253"/>
      <c r="AL216" s="253"/>
      <c r="AM216" s="253"/>
      <c r="AN216" s="253"/>
      <c r="AO216" s="253"/>
      <c r="AP216" s="253"/>
      <c r="AQ216" s="253"/>
      <c r="AR216" s="253"/>
      <c r="AS216" s="253"/>
      <c r="AT216" s="254"/>
    </row>
    <row r="217" spans="1:46" ht="27" customHeight="1">
      <c r="A217" s="246"/>
      <c r="B217" s="247"/>
      <c r="C217" s="248"/>
      <c r="D217" s="249"/>
      <c r="E217" s="249"/>
      <c r="F217" s="249"/>
      <c r="G217" s="249"/>
      <c r="H217" s="249"/>
      <c r="I217" s="249"/>
      <c r="J217" s="249"/>
      <c r="K217" s="249"/>
      <c r="L217" s="249"/>
      <c r="M217" s="250"/>
      <c r="N217" s="251"/>
      <c r="O217" s="31"/>
      <c r="P217" s="31"/>
      <c r="Q217" s="31"/>
      <c r="R217" s="31"/>
      <c r="S217" s="31"/>
      <c r="T217" s="31"/>
      <c r="U217" s="31"/>
      <c r="V217" s="252"/>
      <c r="W217" s="252"/>
      <c r="X217" s="252"/>
      <c r="Y217" s="252"/>
      <c r="Z217" s="252"/>
      <c r="AA217" s="252"/>
      <c r="AB217" s="252"/>
      <c r="AC217" s="252"/>
      <c r="AD217" s="252"/>
      <c r="AE217" s="252"/>
      <c r="AF217" s="253"/>
      <c r="AG217" s="253"/>
      <c r="AH217" s="253"/>
      <c r="AI217" s="253"/>
      <c r="AJ217" s="253"/>
      <c r="AK217" s="253"/>
      <c r="AL217" s="253"/>
      <c r="AM217" s="253"/>
      <c r="AN217" s="253"/>
      <c r="AO217" s="253"/>
      <c r="AP217" s="253"/>
      <c r="AQ217" s="253"/>
      <c r="AR217" s="253"/>
      <c r="AS217" s="253"/>
      <c r="AT217" s="254"/>
    </row>
    <row r="218" spans="1:46" ht="27" customHeight="1">
      <c r="A218" s="246"/>
      <c r="B218" s="247"/>
      <c r="C218" s="248"/>
      <c r="D218" s="249"/>
      <c r="E218" s="249"/>
      <c r="F218" s="249"/>
      <c r="G218" s="249"/>
      <c r="H218" s="249"/>
      <c r="I218" s="249"/>
      <c r="J218" s="249"/>
      <c r="K218" s="249"/>
      <c r="L218" s="249"/>
      <c r="M218" s="250"/>
      <c r="N218" s="251"/>
      <c r="O218" s="31"/>
      <c r="P218" s="31"/>
      <c r="Q218" s="31"/>
      <c r="R218" s="31"/>
      <c r="S218" s="31"/>
      <c r="T218" s="31"/>
      <c r="U218" s="31"/>
      <c r="V218" s="252"/>
      <c r="W218" s="252"/>
      <c r="X218" s="252"/>
      <c r="Y218" s="252"/>
      <c r="Z218" s="252"/>
      <c r="AA218" s="252"/>
      <c r="AB218" s="252"/>
      <c r="AC218" s="252"/>
      <c r="AD218" s="252"/>
      <c r="AE218" s="252"/>
      <c r="AF218" s="253"/>
      <c r="AG218" s="253"/>
      <c r="AH218" s="253"/>
      <c r="AI218" s="253"/>
      <c r="AJ218" s="253"/>
      <c r="AK218" s="253"/>
      <c r="AL218" s="253"/>
      <c r="AM218" s="253"/>
      <c r="AN218" s="253"/>
      <c r="AO218" s="253"/>
      <c r="AP218" s="253"/>
      <c r="AQ218" s="253"/>
      <c r="AR218" s="253"/>
      <c r="AS218" s="253"/>
      <c r="AT218" s="254"/>
    </row>
    <row r="219" spans="1:46" ht="27" customHeight="1">
      <c r="A219" s="246"/>
      <c r="B219" s="247"/>
      <c r="C219" s="248"/>
      <c r="D219" s="249"/>
      <c r="E219" s="249"/>
      <c r="F219" s="249"/>
      <c r="G219" s="249"/>
      <c r="H219" s="249"/>
      <c r="I219" s="249"/>
      <c r="J219" s="249"/>
      <c r="K219" s="249"/>
      <c r="L219" s="249"/>
      <c r="M219" s="250"/>
      <c r="N219" s="251"/>
      <c r="O219" s="31"/>
      <c r="P219" s="31"/>
      <c r="Q219" s="31"/>
      <c r="R219" s="31"/>
      <c r="S219" s="31"/>
      <c r="T219" s="31"/>
      <c r="U219" s="31"/>
      <c r="V219" s="252"/>
      <c r="W219" s="252"/>
      <c r="X219" s="252"/>
      <c r="Y219" s="252"/>
      <c r="Z219" s="252"/>
      <c r="AA219" s="252"/>
      <c r="AB219" s="252"/>
      <c r="AC219" s="252"/>
      <c r="AD219" s="252"/>
      <c r="AE219" s="252"/>
      <c r="AF219" s="253"/>
      <c r="AG219" s="253"/>
      <c r="AH219" s="253"/>
      <c r="AI219" s="253"/>
      <c r="AJ219" s="253"/>
      <c r="AK219" s="253"/>
      <c r="AL219" s="253"/>
      <c r="AM219" s="253"/>
      <c r="AN219" s="253"/>
      <c r="AO219" s="253"/>
      <c r="AP219" s="253"/>
      <c r="AQ219" s="253"/>
      <c r="AR219" s="253"/>
      <c r="AS219" s="253"/>
      <c r="AT219" s="254"/>
    </row>
    <row r="220" spans="1:46" ht="27" customHeight="1">
      <c r="A220" s="246"/>
      <c r="B220" s="247"/>
      <c r="C220" s="248"/>
      <c r="D220" s="249"/>
      <c r="E220" s="249"/>
      <c r="F220" s="249"/>
      <c r="G220" s="249"/>
      <c r="H220" s="249"/>
      <c r="I220" s="249"/>
      <c r="J220" s="249"/>
      <c r="K220" s="249"/>
      <c r="L220" s="249"/>
      <c r="M220" s="250"/>
      <c r="N220" s="251"/>
      <c r="O220" s="31"/>
      <c r="P220" s="31"/>
      <c r="Q220" s="31"/>
      <c r="R220" s="31"/>
      <c r="S220" s="31"/>
      <c r="T220" s="31"/>
      <c r="U220" s="31"/>
      <c r="V220" s="252"/>
      <c r="W220" s="252"/>
      <c r="X220" s="252"/>
      <c r="Y220" s="252"/>
      <c r="Z220" s="252"/>
      <c r="AA220" s="252"/>
      <c r="AB220" s="252"/>
      <c r="AC220" s="252"/>
      <c r="AD220" s="252"/>
      <c r="AE220" s="252"/>
      <c r="AF220" s="253"/>
      <c r="AG220" s="253"/>
      <c r="AH220" s="253"/>
      <c r="AI220" s="253"/>
      <c r="AJ220" s="253"/>
      <c r="AK220" s="253"/>
      <c r="AL220" s="253"/>
      <c r="AM220" s="253"/>
      <c r="AN220" s="253"/>
      <c r="AO220" s="253"/>
      <c r="AP220" s="253"/>
      <c r="AQ220" s="253"/>
      <c r="AR220" s="253"/>
      <c r="AS220" s="253"/>
      <c r="AT220" s="254"/>
    </row>
    <row r="221" spans="1:46" ht="27" customHeight="1">
      <c r="A221" s="246"/>
      <c r="B221" s="247"/>
      <c r="C221" s="248"/>
      <c r="D221" s="249"/>
      <c r="E221" s="249"/>
      <c r="F221" s="249"/>
      <c r="G221" s="249"/>
      <c r="H221" s="249"/>
      <c r="I221" s="249"/>
      <c r="J221" s="249"/>
      <c r="K221" s="249"/>
      <c r="L221" s="249"/>
      <c r="M221" s="250"/>
      <c r="N221" s="251"/>
      <c r="O221" s="31"/>
      <c r="P221" s="31"/>
      <c r="Q221" s="31"/>
      <c r="R221" s="31"/>
      <c r="S221" s="31"/>
      <c r="T221" s="31"/>
      <c r="U221" s="31"/>
      <c r="V221" s="252"/>
      <c r="W221" s="252"/>
      <c r="X221" s="252"/>
      <c r="Y221" s="252"/>
      <c r="Z221" s="252"/>
      <c r="AA221" s="252"/>
      <c r="AB221" s="252"/>
      <c r="AC221" s="252"/>
      <c r="AD221" s="252"/>
      <c r="AE221" s="252"/>
      <c r="AF221" s="253"/>
      <c r="AG221" s="253"/>
      <c r="AH221" s="253"/>
      <c r="AI221" s="253"/>
      <c r="AJ221" s="253"/>
      <c r="AK221" s="253"/>
      <c r="AL221" s="253"/>
      <c r="AM221" s="253"/>
      <c r="AN221" s="253"/>
      <c r="AO221" s="253"/>
      <c r="AP221" s="253"/>
      <c r="AQ221" s="253"/>
      <c r="AR221" s="253"/>
      <c r="AS221" s="253"/>
      <c r="AT221" s="254"/>
    </row>
    <row r="222" spans="1:46" ht="27" customHeight="1">
      <c r="A222" s="246"/>
      <c r="B222" s="247"/>
      <c r="C222" s="248"/>
      <c r="D222" s="249"/>
      <c r="E222" s="249"/>
      <c r="F222" s="249"/>
      <c r="G222" s="249"/>
      <c r="H222" s="249"/>
      <c r="I222" s="249"/>
      <c r="J222" s="249"/>
      <c r="K222" s="249"/>
      <c r="L222" s="249"/>
      <c r="M222" s="250"/>
      <c r="N222" s="251"/>
      <c r="O222" s="31"/>
      <c r="P222" s="31"/>
      <c r="Q222" s="31"/>
      <c r="R222" s="31"/>
      <c r="S222" s="31"/>
      <c r="T222" s="31"/>
      <c r="U222" s="31"/>
      <c r="V222" s="252"/>
      <c r="W222" s="252"/>
      <c r="X222" s="252"/>
      <c r="Y222" s="252"/>
      <c r="Z222" s="252"/>
      <c r="AA222" s="252"/>
      <c r="AB222" s="252"/>
      <c r="AC222" s="252"/>
      <c r="AD222" s="252"/>
      <c r="AE222" s="252"/>
      <c r="AF222" s="253"/>
      <c r="AG222" s="253"/>
      <c r="AH222" s="253"/>
      <c r="AI222" s="253"/>
      <c r="AJ222" s="253"/>
      <c r="AK222" s="253"/>
      <c r="AL222" s="253"/>
      <c r="AM222" s="253"/>
      <c r="AN222" s="253"/>
      <c r="AO222" s="253"/>
      <c r="AP222" s="253"/>
      <c r="AQ222" s="253"/>
      <c r="AR222" s="253"/>
      <c r="AS222" s="253"/>
      <c r="AT222" s="254"/>
    </row>
    <row r="223" spans="1:46" ht="27" customHeight="1">
      <c r="A223" s="246"/>
      <c r="B223" s="247"/>
      <c r="C223" s="248"/>
      <c r="D223" s="249"/>
      <c r="E223" s="249"/>
      <c r="F223" s="249"/>
      <c r="G223" s="249"/>
      <c r="H223" s="249"/>
      <c r="I223" s="249"/>
      <c r="J223" s="249"/>
      <c r="K223" s="249"/>
      <c r="L223" s="249"/>
      <c r="M223" s="250"/>
      <c r="N223" s="251"/>
      <c r="O223" s="31"/>
      <c r="P223" s="31"/>
      <c r="Q223" s="31"/>
      <c r="R223" s="31"/>
      <c r="S223" s="31"/>
      <c r="T223" s="31"/>
      <c r="U223" s="31"/>
      <c r="V223" s="252"/>
      <c r="W223" s="252"/>
      <c r="X223" s="252"/>
      <c r="Y223" s="252"/>
      <c r="Z223" s="252"/>
      <c r="AA223" s="252"/>
      <c r="AB223" s="252"/>
      <c r="AC223" s="252"/>
      <c r="AD223" s="252"/>
      <c r="AE223" s="252"/>
      <c r="AF223" s="253"/>
      <c r="AG223" s="253"/>
      <c r="AH223" s="253"/>
      <c r="AI223" s="253"/>
      <c r="AJ223" s="253"/>
      <c r="AK223" s="253"/>
      <c r="AL223" s="253"/>
      <c r="AM223" s="253"/>
      <c r="AN223" s="253"/>
      <c r="AO223" s="253"/>
      <c r="AP223" s="253"/>
      <c r="AQ223" s="253"/>
      <c r="AR223" s="253"/>
      <c r="AS223" s="253"/>
      <c r="AT223" s="254"/>
    </row>
    <row r="224" spans="1:46" ht="27" customHeight="1">
      <c r="A224" s="246"/>
      <c r="B224" s="247"/>
      <c r="C224" s="248"/>
      <c r="D224" s="249"/>
      <c r="E224" s="249"/>
      <c r="F224" s="249"/>
      <c r="G224" s="249"/>
      <c r="H224" s="249"/>
      <c r="I224" s="249"/>
      <c r="J224" s="249"/>
      <c r="K224" s="249"/>
      <c r="L224" s="249"/>
      <c r="M224" s="250"/>
      <c r="N224" s="251"/>
      <c r="O224" s="31"/>
      <c r="P224" s="31"/>
      <c r="Q224" s="31"/>
      <c r="R224" s="31"/>
      <c r="S224" s="31"/>
      <c r="T224" s="31"/>
      <c r="U224" s="31"/>
      <c r="V224" s="252"/>
      <c r="W224" s="252"/>
      <c r="X224" s="252"/>
      <c r="Y224" s="252"/>
      <c r="Z224" s="252"/>
      <c r="AA224" s="252"/>
      <c r="AB224" s="252"/>
      <c r="AC224" s="252"/>
      <c r="AD224" s="252"/>
      <c r="AE224" s="252"/>
      <c r="AF224" s="253"/>
      <c r="AG224" s="253"/>
      <c r="AH224" s="253"/>
      <c r="AI224" s="253"/>
      <c r="AJ224" s="253"/>
      <c r="AK224" s="253"/>
      <c r="AL224" s="253"/>
      <c r="AM224" s="253"/>
      <c r="AN224" s="253"/>
      <c r="AO224" s="253"/>
      <c r="AP224" s="253"/>
      <c r="AQ224" s="253"/>
      <c r="AR224" s="253"/>
      <c r="AS224" s="253"/>
      <c r="AT224" s="254"/>
    </row>
    <row r="225" spans="1:46" ht="27" customHeight="1">
      <c r="A225" s="246"/>
      <c r="B225" s="247"/>
      <c r="C225" s="248"/>
      <c r="D225" s="249"/>
      <c r="E225" s="249"/>
      <c r="F225" s="249"/>
      <c r="G225" s="249"/>
      <c r="H225" s="249"/>
      <c r="I225" s="249"/>
      <c r="J225" s="249"/>
      <c r="K225" s="249"/>
      <c r="L225" s="249"/>
      <c r="M225" s="250"/>
      <c r="N225" s="251"/>
      <c r="O225" s="31"/>
      <c r="P225" s="31"/>
      <c r="Q225" s="31"/>
      <c r="R225" s="31"/>
      <c r="S225" s="31"/>
      <c r="T225" s="31"/>
      <c r="U225" s="31"/>
      <c r="V225" s="252"/>
      <c r="W225" s="252"/>
      <c r="X225" s="252"/>
      <c r="Y225" s="252"/>
      <c r="Z225" s="252"/>
      <c r="AA225" s="252"/>
      <c r="AB225" s="252"/>
      <c r="AC225" s="252"/>
      <c r="AD225" s="252"/>
      <c r="AE225" s="252"/>
      <c r="AF225" s="253"/>
      <c r="AG225" s="253"/>
      <c r="AH225" s="253"/>
      <c r="AI225" s="253"/>
      <c r="AJ225" s="253"/>
      <c r="AK225" s="253"/>
      <c r="AL225" s="253"/>
      <c r="AM225" s="253"/>
      <c r="AN225" s="253"/>
      <c r="AO225" s="253"/>
      <c r="AP225" s="253"/>
      <c r="AQ225" s="253"/>
      <c r="AR225" s="253"/>
      <c r="AS225" s="253"/>
      <c r="AT225" s="254"/>
    </row>
    <row r="226" spans="1:46" ht="27" customHeight="1">
      <c r="A226" s="246"/>
      <c r="B226" s="247"/>
      <c r="C226" s="248"/>
      <c r="D226" s="249"/>
      <c r="E226" s="249"/>
      <c r="F226" s="249"/>
      <c r="G226" s="249"/>
      <c r="H226" s="249"/>
      <c r="I226" s="249"/>
      <c r="J226" s="249"/>
      <c r="K226" s="249"/>
      <c r="L226" s="249"/>
      <c r="M226" s="250"/>
      <c r="N226" s="251"/>
      <c r="O226" s="31"/>
      <c r="P226" s="31"/>
      <c r="Q226" s="31"/>
      <c r="R226" s="31"/>
      <c r="S226" s="31"/>
      <c r="T226" s="31"/>
      <c r="U226" s="31"/>
      <c r="V226" s="252"/>
      <c r="W226" s="252"/>
      <c r="X226" s="252"/>
      <c r="Y226" s="252"/>
      <c r="Z226" s="252"/>
      <c r="AA226" s="252"/>
      <c r="AB226" s="252"/>
      <c r="AC226" s="252"/>
      <c r="AD226" s="252"/>
      <c r="AE226" s="252"/>
      <c r="AF226" s="253"/>
      <c r="AG226" s="253"/>
      <c r="AH226" s="253"/>
      <c r="AI226" s="253"/>
      <c r="AJ226" s="253"/>
      <c r="AK226" s="253"/>
      <c r="AL226" s="253"/>
      <c r="AM226" s="253"/>
      <c r="AN226" s="253"/>
      <c r="AO226" s="253"/>
      <c r="AP226" s="253"/>
      <c r="AQ226" s="253"/>
      <c r="AR226" s="253"/>
      <c r="AS226" s="253"/>
      <c r="AT226" s="254"/>
    </row>
    <row r="227" spans="1:46" ht="27" customHeight="1">
      <c r="A227" s="246"/>
      <c r="B227" s="247"/>
      <c r="C227" s="248"/>
      <c r="D227" s="249"/>
      <c r="E227" s="249"/>
      <c r="F227" s="249"/>
      <c r="G227" s="249"/>
      <c r="H227" s="249"/>
      <c r="I227" s="249"/>
      <c r="J227" s="249"/>
      <c r="K227" s="249"/>
      <c r="L227" s="249"/>
      <c r="M227" s="250"/>
      <c r="N227" s="251"/>
      <c r="O227" s="31"/>
      <c r="P227" s="31"/>
      <c r="Q227" s="31"/>
      <c r="R227" s="31"/>
      <c r="S227" s="31"/>
      <c r="T227" s="31"/>
      <c r="U227" s="31"/>
      <c r="V227" s="252"/>
      <c r="W227" s="252"/>
      <c r="X227" s="252"/>
      <c r="Y227" s="252"/>
      <c r="Z227" s="252"/>
      <c r="AA227" s="252"/>
      <c r="AB227" s="252"/>
      <c r="AC227" s="252"/>
      <c r="AD227" s="252"/>
      <c r="AE227" s="252"/>
      <c r="AF227" s="253"/>
      <c r="AG227" s="253"/>
      <c r="AH227" s="253"/>
      <c r="AI227" s="253"/>
      <c r="AJ227" s="253"/>
      <c r="AK227" s="253"/>
      <c r="AL227" s="253"/>
      <c r="AM227" s="253"/>
      <c r="AN227" s="253"/>
      <c r="AO227" s="253"/>
      <c r="AP227" s="253"/>
      <c r="AQ227" s="253"/>
      <c r="AR227" s="253"/>
      <c r="AS227" s="253"/>
      <c r="AT227" s="254"/>
    </row>
    <row r="228" spans="1:46" ht="27" customHeight="1">
      <c r="A228" s="246"/>
      <c r="B228" s="247"/>
      <c r="C228" s="248"/>
      <c r="D228" s="249"/>
      <c r="E228" s="249"/>
      <c r="F228" s="249"/>
      <c r="G228" s="249"/>
      <c r="H228" s="249"/>
      <c r="I228" s="249"/>
      <c r="J228" s="249"/>
      <c r="K228" s="249"/>
      <c r="L228" s="249"/>
      <c r="M228" s="250"/>
      <c r="N228" s="251"/>
      <c r="O228" s="31"/>
      <c r="P228" s="31"/>
      <c r="Q228" s="31"/>
      <c r="R228" s="31"/>
      <c r="S228" s="31"/>
      <c r="T228" s="31"/>
      <c r="U228" s="31"/>
      <c r="V228" s="252"/>
      <c r="W228" s="252"/>
      <c r="X228" s="252"/>
      <c r="Y228" s="252"/>
      <c r="Z228" s="252"/>
      <c r="AA228" s="252"/>
      <c r="AB228" s="252"/>
      <c r="AC228" s="252"/>
      <c r="AD228" s="252"/>
      <c r="AE228" s="252"/>
      <c r="AF228" s="253"/>
      <c r="AG228" s="253"/>
      <c r="AH228" s="253"/>
      <c r="AI228" s="253"/>
      <c r="AJ228" s="253"/>
      <c r="AK228" s="253"/>
      <c r="AL228" s="253"/>
      <c r="AM228" s="253"/>
      <c r="AN228" s="253"/>
      <c r="AO228" s="253"/>
      <c r="AP228" s="253"/>
      <c r="AQ228" s="253"/>
      <c r="AR228" s="253"/>
      <c r="AS228" s="253"/>
      <c r="AT228" s="254"/>
    </row>
    <row r="229" spans="1:46" ht="27" customHeight="1">
      <c r="A229" s="246"/>
      <c r="B229" s="247"/>
      <c r="C229" s="248"/>
      <c r="D229" s="249"/>
      <c r="E229" s="249"/>
      <c r="F229" s="249"/>
      <c r="G229" s="249"/>
      <c r="H229" s="249"/>
      <c r="I229" s="249"/>
      <c r="J229" s="249"/>
      <c r="K229" s="249"/>
      <c r="L229" s="249"/>
      <c r="M229" s="250"/>
      <c r="N229" s="251"/>
      <c r="O229" s="31"/>
      <c r="P229" s="31"/>
      <c r="Q229" s="31"/>
      <c r="R229" s="31"/>
      <c r="S229" s="31"/>
      <c r="T229" s="31"/>
      <c r="U229" s="31"/>
      <c r="V229" s="252"/>
      <c r="W229" s="252"/>
      <c r="X229" s="252"/>
      <c r="Y229" s="252"/>
      <c r="Z229" s="252"/>
      <c r="AA229" s="252"/>
      <c r="AB229" s="252"/>
      <c r="AC229" s="252"/>
      <c r="AD229" s="252"/>
      <c r="AE229" s="252"/>
      <c r="AF229" s="253"/>
      <c r="AG229" s="253"/>
      <c r="AH229" s="253"/>
      <c r="AI229" s="253"/>
      <c r="AJ229" s="253"/>
      <c r="AK229" s="253"/>
      <c r="AL229" s="253"/>
      <c r="AM229" s="253"/>
      <c r="AN229" s="253"/>
      <c r="AO229" s="253"/>
      <c r="AP229" s="253"/>
      <c r="AQ229" s="253"/>
      <c r="AR229" s="253"/>
      <c r="AS229" s="253"/>
      <c r="AT229" s="254"/>
    </row>
    <row r="230" spans="1:46" ht="27" customHeight="1">
      <c r="A230" s="246"/>
      <c r="B230" s="247"/>
      <c r="C230" s="248"/>
      <c r="D230" s="249"/>
      <c r="E230" s="249"/>
      <c r="F230" s="249"/>
      <c r="G230" s="249"/>
      <c r="H230" s="249"/>
      <c r="I230" s="249"/>
      <c r="J230" s="249"/>
      <c r="K230" s="249"/>
      <c r="L230" s="249"/>
      <c r="M230" s="250"/>
      <c r="N230" s="251"/>
      <c r="O230" s="31"/>
      <c r="P230" s="31"/>
      <c r="Q230" s="31"/>
      <c r="R230" s="31"/>
      <c r="S230" s="31"/>
      <c r="T230" s="31"/>
      <c r="U230" s="31"/>
      <c r="V230" s="252"/>
      <c r="W230" s="252"/>
      <c r="X230" s="252"/>
      <c r="Y230" s="252"/>
      <c r="Z230" s="252"/>
      <c r="AA230" s="252"/>
      <c r="AB230" s="252"/>
      <c r="AC230" s="252"/>
      <c r="AD230" s="252"/>
      <c r="AE230" s="252"/>
      <c r="AF230" s="253"/>
      <c r="AG230" s="253"/>
      <c r="AH230" s="253"/>
      <c r="AI230" s="253"/>
      <c r="AJ230" s="253"/>
      <c r="AK230" s="253"/>
      <c r="AL230" s="253"/>
      <c r="AM230" s="253"/>
      <c r="AN230" s="253"/>
      <c r="AO230" s="253"/>
      <c r="AP230" s="253"/>
      <c r="AQ230" s="253"/>
      <c r="AR230" s="253"/>
      <c r="AS230" s="253"/>
      <c r="AT230" s="254"/>
    </row>
    <row r="231" spans="1:46" ht="27" customHeight="1">
      <c r="A231" s="246"/>
      <c r="B231" s="247"/>
      <c r="C231" s="248"/>
      <c r="D231" s="249"/>
      <c r="E231" s="249"/>
      <c r="F231" s="249"/>
      <c r="G231" s="249"/>
      <c r="H231" s="249"/>
      <c r="I231" s="249"/>
      <c r="J231" s="249"/>
      <c r="K231" s="249"/>
      <c r="L231" s="249"/>
      <c r="M231" s="250"/>
      <c r="N231" s="251"/>
      <c r="O231" s="31"/>
      <c r="P231" s="31"/>
      <c r="Q231" s="31"/>
      <c r="R231" s="31"/>
      <c r="S231" s="31"/>
      <c r="T231" s="31"/>
      <c r="U231" s="31"/>
      <c r="V231" s="252"/>
      <c r="W231" s="252"/>
      <c r="X231" s="252"/>
      <c r="Y231" s="252"/>
      <c r="Z231" s="252"/>
      <c r="AA231" s="252"/>
      <c r="AB231" s="252"/>
      <c r="AC231" s="252"/>
      <c r="AD231" s="252"/>
      <c r="AE231" s="252"/>
      <c r="AF231" s="253"/>
      <c r="AG231" s="253"/>
      <c r="AH231" s="253"/>
      <c r="AI231" s="253"/>
      <c r="AJ231" s="253"/>
      <c r="AK231" s="253"/>
      <c r="AL231" s="253"/>
      <c r="AM231" s="253"/>
      <c r="AN231" s="253"/>
      <c r="AO231" s="253"/>
      <c r="AP231" s="253"/>
      <c r="AQ231" s="253"/>
      <c r="AR231" s="253"/>
      <c r="AS231" s="253"/>
      <c r="AT231" s="254"/>
    </row>
    <row r="232" spans="1:46" ht="27" customHeight="1">
      <c r="A232" s="246"/>
      <c r="B232" s="247"/>
      <c r="C232" s="248"/>
      <c r="D232" s="249"/>
      <c r="E232" s="249"/>
      <c r="F232" s="249"/>
      <c r="G232" s="249"/>
      <c r="H232" s="249"/>
      <c r="I232" s="249"/>
      <c r="J232" s="249"/>
      <c r="K232" s="249"/>
      <c r="L232" s="249"/>
      <c r="M232" s="250"/>
      <c r="N232" s="251"/>
      <c r="O232" s="31"/>
      <c r="P232" s="31"/>
      <c r="Q232" s="31"/>
      <c r="R232" s="31"/>
      <c r="S232" s="31"/>
      <c r="T232" s="31"/>
      <c r="U232" s="31"/>
      <c r="V232" s="252"/>
      <c r="W232" s="252"/>
      <c r="X232" s="252"/>
      <c r="Y232" s="252"/>
      <c r="Z232" s="252"/>
      <c r="AA232" s="252"/>
      <c r="AB232" s="252"/>
      <c r="AC232" s="252"/>
      <c r="AD232" s="252"/>
      <c r="AE232" s="252"/>
      <c r="AF232" s="253"/>
      <c r="AG232" s="253"/>
      <c r="AH232" s="253"/>
      <c r="AI232" s="253"/>
      <c r="AJ232" s="253"/>
      <c r="AK232" s="253"/>
      <c r="AL232" s="253"/>
      <c r="AM232" s="253"/>
      <c r="AN232" s="253"/>
      <c r="AO232" s="253"/>
      <c r="AP232" s="253"/>
      <c r="AQ232" s="253"/>
      <c r="AR232" s="253"/>
      <c r="AS232" s="253"/>
      <c r="AT232" s="254"/>
    </row>
    <row r="233" spans="1:46" ht="27" customHeight="1">
      <c r="A233" s="246"/>
      <c r="B233" s="247"/>
      <c r="C233" s="248"/>
      <c r="D233" s="249"/>
      <c r="E233" s="249"/>
      <c r="F233" s="249"/>
      <c r="G233" s="249"/>
      <c r="H233" s="249"/>
      <c r="I233" s="249"/>
      <c r="J233" s="249"/>
      <c r="K233" s="249"/>
      <c r="L233" s="249"/>
      <c r="M233" s="250"/>
      <c r="N233" s="251"/>
      <c r="O233" s="31"/>
      <c r="P233" s="31"/>
      <c r="Q233" s="31"/>
      <c r="R233" s="31"/>
      <c r="S233" s="31"/>
      <c r="T233" s="31"/>
      <c r="U233" s="31"/>
      <c r="V233" s="252"/>
      <c r="W233" s="252"/>
      <c r="X233" s="252"/>
      <c r="Y233" s="252"/>
      <c r="Z233" s="252"/>
      <c r="AA233" s="252"/>
      <c r="AB233" s="252"/>
      <c r="AC233" s="252"/>
      <c r="AD233" s="252"/>
      <c r="AE233" s="252"/>
      <c r="AF233" s="253"/>
      <c r="AG233" s="253"/>
      <c r="AH233" s="253"/>
      <c r="AI233" s="253"/>
      <c r="AJ233" s="253"/>
      <c r="AK233" s="253"/>
      <c r="AL233" s="253"/>
      <c r="AM233" s="253"/>
      <c r="AN233" s="253"/>
      <c r="AO233" s="253"/>
      <c r="AP233" s="253"/>
      <c r="AQ233" s="253"/>
      <c r="AR233" s="253"/>
      <c r="AS233" s="253"/>
      <c r="AT233" s="254"/>
    </row>
    <row r="234" spans="1:46" ht="27" customHeight="1">
      <c r="A234" s="246"/>
      <c r="B234" s="247"/>
      <c r="C234" s="248"/>
      <c r="D234" s="249"/>
      <c r="E234" s="249"/>
      <c r="F234" s="249"/>
      <c r="G234" s="249"/>
      <c r="H234" s="249"/>
      <c r="I234" s="249"/>
      <c r="J234" s="249"/>
      <c r="K234" s="249"/>
      <c r="L234" s="249"/>
      <c r="M234" s="250"/>
      <c r="N234" s="251"/>
      <c r="O234" s="31"/>
      <c r="P234" s="31"/>
      <c r="Q234" s="31"/>
      <c r="R234" s="31"/>
      <c r="S234" s="31"/>
      <c r="T234" s="31"/>
      <c r="U234" s="31"/>
      <c r="V234" s="252"/>
      <c r="W234" s="252"/>
      <c r="X234" s="252"/>
      <c r="Y234" s="252"/>
      <c r="Z234" s="252"/>
      <c r="AA234" s="252"/>
      <c r="AB234" s="252"/>
      <c r="AC234" s="252"/>
      <c r="AD234" s="252"/>
      <c r="AE234" s="252"/>
      <c r="AF234" s="253"/>
      <c r="AG234" s="253"/>
      <c r="AH234" s="253"/>
      <c r="AI234" s="253"/>
      <c r="AJ234" s="253"/>
      <c r="AK234" s="253"/>
      <c r="AL234" s="253"/>
      <c r="AM234" s="253"/>
      <c r="AN234" s="253"/>
      <c r="AO234" s="253"/>
      <c r="AP234" s="253"/>
      <c r="AQ234" s="253"/>
      <c r="AR234" s="253"/>
      <c r="AS234" s="253"/>
      <c r="AT234" s="254"/>
    </row>
    <row r="235" spans="1:46" ht="27" customHeight="1">
      <c r="A235" s="246"/>
      <c r="B235" s="247"/>
      <c r="C235" s="248"/>
      <c r="D235" s="249"/>
      <c r="E235" s="249"/>
      <c r="F235" s="249"/>
      <c r="G235" s="249"/>
      <c r="H235" s="249"/>
      <c r="I235" s="249"/>
      <c r="J235" s="249"/>
      <c r="K235" s="249"/>
      <c r="L235" s="249"/>
      <c r="M235" s="250"/>
      <c r="N235" s="251"/>
      <c r="O235" s="31"/>
      <c r="P235" s="31"/>
      <c r="Q235" s="31"/>
      <c r="R235" s="31"/>
      <c r="S235" s="31"/>
      <c r="T235" s="31"/>
      <c r="U235" s="31"/>
      <c r="V235" s="252"/>
      <c r="W235" s="252"/>
      <c r="X235" s="252"/>
      <c r="Y235" s="252"/>
      <c r="Z235" s="252"/>
      <c r="AA235" s="252"/>
      <c r="AB235" s="252"/>
      <c r="AC235" s="252"/>
      <c r="AD235" s="252"/>
      <c r="AE235" s="252"/>
      <c r="AF235" s="253"/>
      <c r="AG235" s="253"/>
      <c r="AH235" s="253"/>
      <c r="AI235" s="253"/>
      <c r="AJ235" s="253"/>
      <c r="AK235" s="253"/>
      <c r="AL235" s="253"/>
      <c r="AM235" s="253"/>
      <c r="AN235" s="253"/>
      <c r="AO235" s="253"/>
      <c r="AP235" s="253"/>
      <c r="AQ235" s="253"/>
      <c r="AR235" s="253"/>
      <c r="AS235" s="253"/>
      <c r="AT235" s="254"/>
    </row>
    <row r="236" spans="1:46" ht="27" customHeight="1">
      <c r="A236" s="246"/>
      <c r="B236" s="247"/>
      <c r="C236" s="248"/>
      <c r="D236" s="249"/>
      <c r="E236" s="249"/>
      <c r="F236" s="249"/>
      <c r="G236" s="249"/>
      <c r="H236" s="249"/>
      <c r="I236" s="249"/>
      <c r="J236" s="249"/>
      <c r="K236" s="249"/>
      <c r="L236" s="249"/>
      <c r="M236" s="250"/>
      <c r="N236" s="251"/>
      <c r="O236" s="31"/>
      <c r="P236" s="31"/>
      <c r="Q236" s="31"/>
      <c r="R236" s="31"/>
      <c r="S236" s="31"/>
      <c r="T236" s="31"/>
      <c r="U236" s="31"/>
      <c r="V236" s="252"/>
      <c r="W236" s="252"/>
      <c r="X236" s="252"/>
      <c r="Y236" s="252"/>
      <c r="Z236" s="252"/>
      <c r="AA236" s="252"/>
      <c r="AB236" s="252"/>
      <c r="AC236" s="252"/>
      <c r="AD236" s="252"/>
      <c r="AE236" s="252"/>
      <c r="AF236" s="253"/>
      <c r="AG236" s="253"/>
      <c r="AH236" s="253"/>
      <c r="AI236" s="253"/>
      <c r="AJ236" s="253"/>
      <c r="AK236" s="253"/>
      <c r="AL236" s="253"/>
      <c r="AM236" s="253"/>
      <c r="AN236" s="253"/>
      <c r="AO236" s="253"/>
      <c r="AP236" s="253"/>
      <c r="AQ236" s="253"/>
      <c r="AR236" s="253"/>
      <c r="AS236" s="253"/>
      <c r="AT236" s="254"/>
    </row>
    <row r="237" spans="1:46" ht="27" customHeight="1">
      <c r="A237" s="246"/>
      <c r="B237" s="247"/>
      <c r="C237" s="248"/>
      <c r="D237" s="249"/>
      <c r="E237" s="249"/>
      <c r="F237" s="249"/>
      <c r="G237" s="249"/>
      <c r="H237" s="249"/>
      <c r="I237" s="249"/>
      <c r="J237" s="249"/>
      <c r="K237" s="249"/>
      <c r="L237" s="249"/>
      <c r="M237" s="250"/>
      <c r="N237" s="251"/>
      <c r="O237" s="31"/>
      <c r="P237" s="31"/>
      <c r="Q237" s="31"/>
      <c r="R237" s="31"/>
      <c r="S237" s="31"/>
      <c r="T237" s="31"/>
      <c r="U237" s="31"/>
      <c r="V237" s="252"/>
      <c r="W237" s="252"/>
      <c r="X237" s="252"/>
      <c r="Y237" s="252"/>
      <c r="Z237" s="252"/>
      <c r="AA237" s="252"/>
      <c r="AB237" s="252"/>
      <c r="AC237" s="252"/>
      <c r="AD237" s="252"/>
      <c r="AE237" s="252"/>
      <c r="AF237" s="253"/>
      <c r="AG237" s="253"/>
      <c r="AH237" s="253"/>
      <c r="AI237" s="253"/>
      <c r="AJ237" s="253"/>
      <c r="AK237" s="253"/>
      <c r="AL237" s="253"/>
      <c r="AM237" s="253"/>
      <c r="AN237" s="253"/>
      <c r="AO237" s="253"/>
      <c r="AP237" s="253"/>
      <c r="AQ237" s="253"/>
      <c r="AR237" s="253"/>
      <c r="AS237" s="253"/>
      <c r="AT237" s="254"/>
    </row>
    <row r="238" spans="1:46" ht="27" customHeight="1">
      <c r="A238" s="246"/>
      <c r="B238" s="247"/>
      <c r="C238" s="248"/>
      <c r="D238" s="249"/>
      <c r="E238" s="249"/>
      <c r="F238" s="249"/>
      <c r="G238" s="249"/>
      <c r="H238" s="249"/>
      <c r="I238" s="249"/>
      <c r="J238" s="249"/>
      <c r="K238" s="249"/>
      <c r="L238" s="249"/>
      <c r="M238" s="250"/>
      <c r="N238" s="251"/>
      <c r="O238" s="31"/>
      <c r="P238" s="31"/>
      <c r="Q238" s="31"/>
      <c r="R238" s="31"/>
      <c r="S238" s="31"/>
      <c r="T238" s="31"/>
      <c r="U238" s="31"/>
      <c r="V238" s="252"/>
      <c r="W238" s="252"/>
      <c r="X238" s="252"/>
      <c r="Y238" s="252"/>
      <c r="Z238" s="252"/>
      <c r="AA238" s="252"/>
      <c r="AB238" s="252"/>
      <c r="AC238" s="252"/>
      <c r="AD238" s="252"/>
      <c r="AE238" s="252"/>
      <c r="AF238" s="253"/>
      <c r="AG238" s="253"/>
      <c r="AH238" s="253"/>
      <c r="AI238" s="253"/>
      <c r="AJ238" s="253"/>
      <c r="AK238" s="253"/>
      <c r="AL238" s="253"/>
      <c r="AM238" s="253"/>
      <c r="AN238" s="253"/>
      <c r="AO238" s="253"/>
      <c r="AP238" s="253"/>
      <c r="AQ238" s="253"/>
      <c r="AR238" s="253"/>
      <c r="AS238" s="253"/>
      <c r="AT238" s="254"/>
    </row>
    <row r="239" spans="1:46" ht="27" customHeight="1">
      <c r="A239" s="246"/>
      <c r="B239" s="247"/>
      <c r="C239" s="248"/>
      <c r="D239" s="249"/>
      <c r="E239" s="249"/>
      <c r="F239" s="249"/>
      <c r="G239" s="249"/>
      <c r="H239" s="249"/>
      <c r="I239" s="249"/>
      <c r="J239" s="249"/>
      <c r="K239" s="249"/>
      <c r="L239" s="249"/>
      <c r="M239" s="250"/>
      <c r="N239" s="251"/>
      <c r="O239" s="31"/>
      <c r="P239" s="31"/>
      <c r="Q239" s="31"/>
      <c r="R239" s="31"/>
      <c r="S239" s="31"/>
      <c r="T239" s="31"/>
      <c r="U239" s="31"/>
      <c r="V239" s="252"/>
      <c r="W239" s="252"/>
      <c r="X239" s="252"/>
      <c r="Y239" s="252"/>
      <c r="Z239" s="252"/>
      <c r="AA239" s="252"/>
      <c r="AB239" s="252"/>
      <c r="AC239" s="252"/>
      <c r="AD239" s="252"/>
      <c r="AE239" s="252"/>
      <c r="AF239" s="253"/>
      <c r="AG239" s="253"/>
      <c r="AH239" s="253"/>
      <c r="AI239" s="253"/>
      <c r="AJ239" s="253"/>
      <c r="AK239" s="253"/>
      <c r="AL239" s="253"/>
      <c r="AM239" s="253"/>
      <c r="AN239" s="253"/>
      <c r="AO239" s="253"/>
      <c r="AP239" s="253"/>
      <c r="AQ239" s="253"/>
      <c r="AR239" s="253"/>
      <c r="AS239" s="253"/>
      <c r="AT239" s="254"/>
    </row>
    <row r="240" spans="1:46" ht="27" customHeight="1">
      <c r="A240" s="246"/>
      <c r="B240" s="247"/>
      <c r="C240" s="248"/>
      <c r="D240" s="249"/>
      <c r="E240" s="249"/>
      <c r="F240" s="249"/>
      <c r="G240" s="249"/>
      <c r="H240" s="249"/>
      <c r="I240" s="249"/>
      <c r="J240" s="249"/>
      <c r="K240" s="249"/>
      <c r="L240" s="249"/>
      <c r="M240" s="250"/>
      <c r="N240" s="251"/>
      <c r="O240" s="31"/>
      <c r="P240" s="31"/>
      <c r="Q240" s="31"/>
      <c r="R240" s="31"/>
      <c r="S240" s="31"/>
      <c r="T240" s="31"/>
      <c r="U240" s="31"/>
      <c r="V240" s="252"/>
      <c r="W240" s="252"/>
      <c r="X240" s="252"/>
      <c r="Y240" s="252"/>
      <c r="Z240" s="252"/>
      <c r="AA240" s="252"/>
      <c r="AB240" s="252"/>
      <c r="AC240" s="252"/>
      <c r="AD240" s="252"/>
      <c r="AE240" s="252"/>
      <c r="AF240" s="253"/>
      <c r="AG240" s="253"/>
      <c r="AH240" s="253"/>
      <c r="AI240" s="253"/>
      <c r="AJ240" s="253"/>
      <c r="AK240" s="253"/>
      <c r="AL240" s="253"/>
      <c r="AM240" s="253"/>
      <c r="AN240" s="253"/>
      <c r="AO240" s="253"/>
      <c r="AP240" s="253"/>
      <c r="AQ240" s="253"/>
      <c r="AR240" s="253"/>
      <c r="AS240" s="253"/>
      <c r="AT240" s="254"/>
    </row>
    <row r="241" spans="1:46" ht="27" customHeight="1">
      <c r="A241" s="246"/>
      <c r="B241" s="247"/>
      <c r="C241" s="248"/>
      <c r="D241" s="249"/>
      <c r="E241" s="249"/>
      <c r="F241" s="249"/>
      <c r="G241" s="249"/>
      <c r="H241" s="249"/>
      <c r="I241" s="249"/>
      <c r="J241" s="249"/>
      <c r="K241" s="249"/>
      <c r="L241" s="249"/>
      <c r="M241" s="250"/>
      <c r="N241" s="251"/>
      <c r="O241" s="31"/>
      <c r="P241" s="31"/>
      <c r="Q241" s="31"/>
      <c r="R241" s="31"/>
      <c r="S241" s="31"/>
      <c r="T241" s="31"/>
      <c r="U241" s="31"/>
      <c r="V241" s="252"/>
      <c r="W241" s="252"/>
      <c r="X241" s="252"/>
      <c r="Y241" s="252"/>
      <c r="Z241" s="252"/>
      <c r="AA241" s="252"/>
      <c r="AB241" s="252"/>
      <c r="AC241" s="252"/>
      <c r="AD241" s="252"/>
      <c r="AE241" s="252"/>
      <c r="AF241" s="253"/>
      <c r="AG241" s="253"/>
      <c r="AH241" s="253"/>
      <c r="AI241" s="253"/>
      <c r="AJ241" s="253"/>
      <c r="AK241" s="253"/>
      <c r="AL241" s="253"/>
      <c r="AM241" s="253"/>
      <c r="AN241" s="253"/>
      <c r="AO241" s="253"/>
      <c r="AP241" s="253"/>
      <c r="AQ241" s="253"/>
      <c r="AR241" s="253"/>
      <c r="AS241" s="253"/>
      <c r="AT241" s="254"/>
    </row>
    <row r="242" spans="1:46" ht="27" customHeight="1">
      <c r="A242" s="246"/>
      <c r="B242" s="247"/>
      <c r="C242" s="248"/>
      <c r="D242" s="249"/>
      <c r="E242" s="249"/>
      <c r="F242" s="249"/>
      <c r="G242" s="249"/>
      <c r="H242" s="249"/>
      <c r="I242" s="249"/>
      <c r="J242" s="249"/>
      <c r="K242" s="249"/>
      <c r="L242" s="249"/>
      <c r="M242" s="250"/>
      <c r="N242" s="251"/>
      <c r="O242" s="31"/>
      <c r="P242" s="31"/>
      <c r="Q242" s="31"/>
      <c r="R242" s="31"/>
      <c r="S242" s="31"/>
      <c r="T242" s="31"/>
      <c r="U242" s="31"/>
      <c r="V242" s="252"/>
      <c r="W242" s="252"/>
      <c r="X242" s="252"/>
      <c r="Y242" s="252"/>
      <c r="Z242" s="252"/>
      <c r="AA242" s="252"/>
      <c r="AB242" s="252"/>
      <c r="AC242" s="252"/>
      <c r="AD242" s="252"/>
      <c r="AE242" s="252"/>
      <c r="AF242" s="253"/>
      <c r="AG242" s="253"/>
      <c r="AH242" s="253"/>
      <c r="AI242" s="253"/>
      <c r="AJ242" s="253"/>
      <c r="AK242" s="253"/>
      <c r="AL242" s="253"/>
      <c r="AM242" s="253"/>
      <c r="AN242" s="253"/>
      <c r="AO242" s="253"/>
      <c r="AP242" s="253"/>
      <c r="AQ242" s="253"/>
      <c r="AR242" s="253"/>
      <c r="AS242" s="253"/>
      <c r="AT242" s="254"/>
    </row>
    <row r="243" spans="1:46" ht="27" customHeight="1">
      <c r="A243" s="246"/>
      <c r="B243" s="247"/>
      <c r="C243" s="248"/>
      <c r="D243" s="249"/>
      <c r="E243" s="249"/>
      <c r="F243" s="249"/>
      <c r="G243" s="249"/>
      <c r="H243" s="249"/>
      <c r="I243" s="249"/>
      <c r="J243" s="249"/>
      <c r="K243" s="249"/>
      <c r="L243" s="249"/>
      <c r="M243" s="250"/>
      <c r="N243" s="251"/>
      <c r="O243" s="31"/>
      <c r="P243" s="31"/>
      <c r="Q243" s="31"/>
      <c r="R243" s="31"/>
      <c r="S243" s="31"/>
      <c r="T243" s="31"/>
      <c r="U243" s="31"/>
      <c r="V243" s="252"/>
      <c r="W243" s="252"/>
      <c r="X243" s="252"/>
      <c r="Y243" s="252"/>
      <c r="Z243" s="252"/>
      <c r="AA243" s="252"/>
      <c r="AB243" s="252"/>
      <c r="AC243" s="252"/>
      <c r="AD243" s="252"/>
      <c r="AE243" s="252"/>
      <c r="AF243" s="253"/>
      <c r="AG243" s="253"/>
      <c r="AH243" s="253"/>
      <c r="AI243" s="253"/>
      <c r="AJ243" s="253"/>
      <c r="AK243" s="253"/>
      <c r="AL243" s="253"/>
      <c r="AM243" s="253"/>
      <c r="AN243" s="253"/>
      <c r="AO243" s="253"/>
      <c r="AP243" s="253"/>
      <c r="AQ243" s="253"/>
      <c r="AR243" s="253"/>
      <c r="AS243" s="253"/>
      <c r="AT243" s="254"/>
    </row>
    <row r="244" spans="1:46" ht="27" customHeight="1">
      <c r="A244" s="246"/>
      <c r="B244" s="247"/>
      <c r="C244" s="248"/>
      <c r="D244" s="249"/>
      <c r="E244" s="249"/>
      <c r="F244" s="249"/>
      <c r="G244" s="249"/>
      <c r="H244" s="249"/>
      <c r="I244" s="249"/>
      <c r="J244" s="249"/>
      <c r="K244" s="249"/>
      <c r="L244" s="249"/>
      <c r="M244" s="250"/>
      <c r="N244" s="251"/>
      <c r="O244" s="31"/>
      <c r="P244" s="31"/>
      <c r="Q244" s="31"/>
      <c r="R244" s="31"/>
      <c r="S244" s="31"/>
      <c r="T244" s="31"/>
      <c r="U244" s="31"/>
      <c r="V244" s="252"/>
      <c r="W244" s="252"/>
      <c r="X244" s="252"/>
      <c r="Y244" s="252"/>
      <c r="Z244" s="252"/>
      <c r="AA244" s="252"/>
      <c r="AB244" s="252"/>
      <c r="AC244" s="252"/>
      <c r="AD244" s="252"/>
      <c r="AE244" s="252"/>
      <c r="AF244" s="253"/>
      <c r="AG244" s="253"/>
      <c r="AH244" s="253"/>
      <c r="AI244" s="253"/>
      <c r="AJ244" s="253"/>
      <c r="AK244" s="253"/>
      <c r="AL244" s="253"/>
      <c r="AM244" s="253"/>
      <c r="AN244" s="253"/>
      <c r="AO244" s="253"/>
      <c r="AP244" s="253"/>
      <c r="AQ244" s="253"/>
      <c r="AR244" s="253"/>
      <c r="AS244" s="253"/>
      <c r="AT244" s="254"/>
    </row>
    <row r="245" spans="1:46" ht="27" customHeight="1">
      <c r="A245" s="246"/>
      <c r="B245" s="247"/>
      <c r="C245" s="248"/>
      <c r="D245" s="249"/>
      <c r="E245" s="249"/>
      <c r="F245" s="249"/>
      <c r="G245" s="249"/>
      <c r="H245" s="249"/>
      <c r="I245" s="249"/>
      <c r="J245" s="249"/>
      <c r="K245" s="249"/>
      <c r="L245" s="249"/>
      <c r="M245" s="250"/>
      <c r="N245" s="251"/>
      <c r="O245" s="31"/>
      <c r="P245" s="31"/>
      <c r="Q245" s="31"/>
      <c r="R245" s="31"/>
      <c r="S245" s="31"/>
      <c r="T245" s="31"/>
      <c r="U245" s="31"/>
      <c r="V245" s="252"/>
      <c r="W245" s="252"/>
      <c r="X245" s="252"/>
      <c r="Y245" s="252"/>
      <c r="Z245" s="252"/>
      <c r="AA245" s="252"/>
      <c r="AB245" s="252"/>
      <c r="AC245" s="252"/>
      <c r="AD245" s="252"/>
      <c r="AE245" s="252"/>
      <c r="AF245" s="253"/>
      <c r="AG245" s="253"/>
      <c r="AH245" s="253"/>
      <c r="AI245" s="253"/>
      <c r="AJ245" s="253"/>
      <c r="AK245" s="253"/>
      <c r="AL245" s="253"/>
      <c r="AM245" s="253"/>
      <c r="AN245" s="253"/>
      <c r="AO245" s="253"/>
      <c r="AP245" s="253"/>
      <c r="AQ245" s="253"/>
      <c r="AR245" s="253"/>
      <c r="AS245" s="253"/>
      <c r="AT245" s="254"/>
    </row>
    <row r="246" spans="1:46" ht="27" customHeight="1">
      <c r="A246" s="246"/>
      <c r="B246" s="247"/>
      <c r="C246" s="248"/>
      <c r="D246" s="249"/>
      <c r="E246" s="249"/>
      <c r="F246" s="249"/>
      <c r="G246" s="249"/>
      <c r="H246" s="249"/>
      <c r="I246" s="249"/>
      <c r="J246" s="249"/>
      <c r="K246" s="249"/>
      <c r="L246" s="249"/>
      <c r="M246" s="250"/>
      <c r="N246" s="251"/>
      <c r="O246" s="31"/>
      <c r="P246" s="31"/>
      <c r="Q246" s="31"/>
      <c r="R246" s="31"/>
      <c r="S246" s="31"/>
      <c r="T246" s="31"/>
      <c r="U246" s="31"/>
      <c r="V246" s="252"/>
      <c r="W246" s="252"/>
      <c r="X246" s="252"/>
      <c r="Y246" s="252"/>
      <c r="Z246" s="252"/>
      <c r="AA246" s="252"/>
      <c r="AB246" s="252"/>
      <c r="AC246" s="252"/>
      <c r="AD246" s="252"/>
      <c r="AE246" s="252"/>
      <c r="AF246" s="253"/>
      <c r="AG246" s="253"/>
      <c r="AH246" s="253"/>
      <c r="AI246" s="253"/>
      <c r="AJ246" s="253"/>
      <c r="AK246" s="253"/>
      <c r="AL246" s="253"/>
      <c r="AM246" s="253"/>
      <c r="AN246" s="253"/>
      <c r="AO246" s="253"/>
      <c r="AP246" s="253"/>
      <c r="AQ246" s="253"/>
      <c r="AR246" s="253"/>
      <c r="AS246" s="253"/>
      <c r="AT246" s="254"/>
    </row>
    <row r="247" spans="1:46" ht="27" customHeight="1">
      <c r="A247" s="246"/>
      <c r="B247" s="247"/>
      <c r="C247" s="248"/>
      <c r="D247" s="249"/>
      <c r="E247" s="249"/>
      <c r="F247" s="249"/>
      <c r="G247" s="249"/>
      <c r="H247" s="249"/>
      <c r="I247" s="249"/>
      <c r="J247" s="249"/>
      <c r="K247" s="249"/>
      <c r="L247" s="249"/>
      <c r="M247" s="250"/>
      <c r="N247" s="251"/>
      <c r="O247" s="31"/>
      <c r="P247" s="31"/>
      <c r="Q247" s="31"/>
      <c r="R247" s="31"/>
      <c r="S247" s="31"/>
      <c r="T247" s="31"/>
      <c r="U247" s="31"/>
      <c r="V247" s="252"/>
      <c r="W247" s="252"/>
      <c r="X247" s="252"/>
      <c r="Y247" s="252"/>
      <c r="Z247" s="252"/>
      <c r="AA247" s="252"/>
      <c r="AB247" s="252"/>
      <c r="AC247" s="252"/>
      <c r="AD247" s="252"/>
      <c r="AE247" s="252"/>
      <c r="AF247" s="253"/>
      <c r="AG247" s="253"/>
      <c r="AH247" s="253"/>
      <c r="AI247" s="253"/>
      <c r="AJ247" s="253"/>
      <c r="AK247" s="253"/>
      <c r="AL247" s="253"/>
      <c r="AM247" s="253"/>
      <c r="AN247" s="253"/>
      <c r="AO247" s="253"/>
      <c r="AP247" s="253"/>
      <c r="AQ247" s="253"/>
      <c r="AR247" s="253"/>
      <c r="AS247" s="253"/>
      <c r="AT247" s="254"/>
    </row>
    <row r="248" spans="1:46" ht="27" customHeight="1">
      <c r="A248" s="246"/>
      <c r="B248" s="247"/>
      <c r="C248" s="248"/>
      <c r="D248" s="249"/>
      <c r="E248" s="249"/>
      <c r="F248" s="249"/>
      <c r="G248" s="249"/>
      <c r="H248" s="249"/>
      <c r="I248" s="249"/>
      <c r="J248" s="249"/>
      <c r="K248" s="249"/>
      <c r="L248" s="249"/>
      <c r="M248" s="250"/>
      <c r="N248" s="251"/>
      <c r="O248" s="31"/>
      <c r="P248" s="31"/>
      <c r="Q248" s="31"/>
      <c r="R248" s="31"/>
      <c r="S248" s="31"/>
      <c r="T248" s="31"/>
      <c r="U248" s="31"/>
      <c r="V248" s="252"/>
      <c r="W248" s="252"/>
      <c r="X248" s="252"/>
      <c r="Y248" s="252"/>
      <c r="Z248" s="252"/>
      <c r="AA248" s="252"/>
      <c r="AB248" s="252"/>
      <c r="AC248" s="252"/>
      <c r="AD248" s="252"/>
      <c r="AE248" s="252"/>
      <c r="AF248" s="253"/>
      <c r="AG248" s="253"/>
      <c r="AH248" s="253"/>
      <c r="AI248" s="253"/>
      <c r="AJ248" s="253"/>
      <c r="AK248" s="253"/>
      <c r="AL248" s="253"/>
      <c r="AM248" s="253"/>
      <c r="AN248" s="253"/>
      <c r="AO248" s="253"/>
      <c r="AP248" s="253"/>
      <c r="AQ248" s="253"/>
      <c r="AR248" s="253"/>
      <c r="AS248" s="253"/>
      <c r="AT248" s="254"/>
    </row>
    <row r="249" spans="1:46" ht="27" customHeight="1">
      <c r="A249" s="246"/>
      <c r="B249" s="247"/>
      <c r="C249" s="248"/>
      <c r="D249" s="249"/>
      <c r="E249" s="249"/>
      <c r="F249" s="249"/>
      <c r="G249" s="249"/>
      <c r="H249" s="249"/>
      <c r="I249" s="249"/>
      <c r="J249" s="249"/>
      <c r="K249" s="249"/>
      <c r="L249" s="249"/>
      <c r="M249" s="250"/>
      <c r="N249" s="251"/>
      <c r="O249" s="31"/>
      <c r="P249" s="31"/>
      <c r="Q249" s="31"/>
      <c r="R249" s="31"/>
      <c r="S249" s="31"/>
      <c r="T249" s="31"/>
      <c r="U249" s="31"/>
      <c r="V249" s="252"/>
      <c r="W249" s="252"/>
      <c r="X249" s="252"/>
      <c r="Y249" s="252"/>
      <c r="Z249" s="252"/>
      <c r="AA249" s="252"/>
      <c r="AB249" s="252"/>
      <c r="AC249" s="252"/>
      <c r="AD249" s="252"/>
      <c r="AE249" s="252"/>
      <c r="AF249" s="253"/>
      <c r="AG249" s="253"/>
      <c r="AH249" s="253"/>
      <c r="AI249" s="253"/>
      <c r="AJ249" s="253"/>
      <c r="AK249" s="253"/>
      <c r="AL249" s="253"/>
      <c r="AM249" s="253"/>
      <c r="AN249" s="253"/>
      <c r="AO249" s="253"/>
      <c r="AP249" s="253"/>
      <c r="AQ249" s="253"/>
      <c r="AR249" s="253"/>
      <c r="AS249" s="253"/>
      <c r="AT249" s="254"/>
    </row>
    <row r="250" spans="1:46" ht="27" customHeight="1">
      <c r="A250" s="246"/>
      <c r="B250" s="247"/>
      <c r="C250" s="248"/>
      <c r="D250" s="249"/>
      <c r="E250" s="249"/>
      <c r="F250" s="249"/>
      <c r="G250" s="249"/>
      <c r="H250" s="249"/>
      <c r="I250" s="249"/>
      <c r="J250" s="249"/>
      <c r="K250" s="249"/>
      <c r="L250" s="249"/>
      <c r="M250" s="250"/>
      <c r="N250" s="251"/>
      <c r="O250" s="31"/>
      <c r="P250" s="31"/>
      <c r="Q250" s="31"/>
      <c r="R250" s="31"/>
      <c r="S250" s="31"/>
      <c r="T250" s="31"/>
      <c r="U250" s="31"/>
      <c r="V250" s="252"/>
      <c r="W250" s="252"/>
      <c r="X250" s="252"/>
      <c r="Y250" s="252"/>
      <c r="Z250" s="252"/>
      <c r="AA250" s="252"/>
      <c r="AB250" s="252"/>
      <c r="AC250" s="252"/>
      <c r="AD250" s="252"/>
      <c r="AE250" s="252"/>
      <c r="AF250" s="253"/>
      <c r="AG250" s="253"/>
      <c r="AH250" s="253"/>
      <c r="AI250" s="253"/>
      <c r="AJ250" s="253"/>
      <c r="AK250" s="253"/>
      <c r="AL250" s="253"/>
      <c r="AM250" s="253"/>
      <c r="AN250" s="253"/>
      <c r="AO250" s="253"/>
      <c r="AP250" s="253"/>
      <c r="AQ250" s="253"/>
      <c r="AR250" s="253"/>
      <c r="AS250" s="253"/>
      <c r="AT250" s="254"/>
    </row>
    <row r="251" spans="1:46" ht="27" customHeight="1">
      <c r="A251" s="246"/>
      <c r="B251" s="247"/>
      <c r="C251" s="248"/>
      <c r="D251" s="249"/>
      <c r="E251" s="249"/>
      <c r="F251" s="249"/>
      <c r="G251" s="249"/>
      <c r="H251" s="249"/>
      <c r="I251" s="249"/>
      <c r="J251" s="249"/>
      <c r="K251" s="249"/>
      <c r="L251" s="249"/>
      <c r="M251" s="250"/>
      <c r="N251" s="251"/>
      <c r="O251" s="31"/>
      <c r="P251" s="31"/>
      <c r="Q251" s="31"/>
      <c r="R251" s="31"/>
      <c r="S251" s="31"/>
      <c r="T251" s="31"/>
      <c r="U251" s="31"/>
      <c r="V251" s="252"/>
      <c r="W251" s="252"/>
      <c r="X251" s="252"/>
      <c r="Y251" s="252"/>
      <c r="Z251" s="252"/>
      <c r="AA251" s="252"/>
      <c r="AB251" s="252"/>
      <c r="AC251" s="252"/>
      <c r="AD251" s="252"/>
      <c r="AE251" s="252"/>
      <c r="AF251" s="253"/>
      <c r="AG251" s="253"/>
      <c r="AH251" s="253"/>
      <c r="AI251" s="253"/>
      <c r="AJ251" s="253"/>
      <c r="AK251" s="253"/>
      <c r="AL251" s="253"/>
      <c r="AM251" s="253"/>
      <c r="AN251" s="253"/>
      <c r="AO251" s="253"/>
      <c r="AP251" s="253"/>
      <c r="AQ251" s="253"/>
      <c r="AR251" s="253"/>
      <c r="AS251" s="253"/>
      <c r="AT251" s="254"/>
    </row>
    <row r="252" spans="1:46" ht="27" customHeight="1">
      <c r="A252" s="246"/>
      <c r="B252" s="247"/>
      <c r="C252" s="248"/>
      <c r="D252" s="249"/>
      <c r="E252" s="249"/>
      <c r="F252" s="249"/>
      <c r="G252" s="249"/>
      <c r="H252" s="249"/>
      <c r="I252" s="249"/>
      <c r="J252" s="249"/>
      <c r="K252" s="249"/>
      <c r="L252" s="249"/>
      <c r="M252" s="250"/>
      <c r="N252" s="251"/>
      <c r="O252" s="31"/>
      <c r="P252" s="31"/>
      <c r="Q252" s="31"/>
      <c r="R252" s="31"/>
      <c r="S252" s="31"/>
      <c r="T252" s="31"/>
      <c r="U252" s="31"/>
      <c r="V252" s="252"/>
      <c r="W252" s="252"/>
      <c r="X252" s="252"/>
      <c r="Y252" s="252"/>
      <c r="Z252" s="252"/>
      <c r="AA252" s="252"/>
      <c r="AB252" s="252"/>
      <c r="AC252" s="252"/>
      <c r="AD252" s="252"/>
      <c r="AE252" s="252"/>
      <c r="AF252" s="253"/>
      <c r="AG252" s="253"/>
      <c r="AH252" s="253"/>
      <c r="AI252" s="253"/>
      <c r="AJ252" s="253"/>
      <c r="AK252" s="253"/>
      <c r="AL252" s="253"/>
      <c r="AM252" s="253"/>
      <c r="AN252" s="253"/>
      <c r="AO252" s="253"/>
      <c r="AP252" s="253"/>
      <c r="AQ252" s="253"/>
      <c r="AR252" s="253"/>
      <c r="AS252" s="253"/>
      <c r="AT252" s="254"/>
    </row>
    <row r="253" spans="1:46" ht="27" customHeight="1">
      <c r="A253" s="246"/>
      <c r="B253" s="247"/>
      <c r="C253" s="248"/>
      <c r="D253" s="249"/>
      <c r="E253" s="249"/>
      <c r="F253" s="249"/>
      <c r="G253" s="249"/>
      <c r="H253" s="249"/>
      <c r="I253" s="249"/>
      <c r="J253" s="249"/>
      <c r="K253" s="249"/>
      <c r="L253" s="249"/>
      <c r="M253" s="250"/>
      <c r="N253" s="251"/>
      <c r="O253" s="31"/>
      <c r="P253" s="31"/>
      <c r="Q253" s="31"/>
      <c r="R253" s="31"/>
      <c r="S253" s="31"/>
      <c r="T253" s="31"/>
      <c r="U253" s="31"/>
      <c r="V253" s="252"/>
      <c r="W253" s="252"/>
      <c r="X253" s="252"/>
      <c r="Y253" s="252"/>
      <c r="Z253" s="252"/>
      <c r="AA253" s="252"/>
      <c r="AB253" s="252"/>
      <c r="AC253" s="252"/>
      <c r="AD253" s="252"/>
      <c r="AE253" s="252"/>
      <c r="AF253" s="253"/>
      <c r="AG253" s="253"/>
      <c r="AH253" s="253"/>
      <c r="AI253" s="253"/>
      <c r="AJ253" s="253"/>
      <c r="AK253" s="253"/>
      <c r="AL253" s="253"/>
      <c r="AM253" s="253"/>
      <c r="AN253" s="253"/>
      <c r="AO253" s="253"/>
      <c r="AP253" s="253"/>
      <c r="AQ253" s="253"/>
      <c r="AR253" s="253"/>
      <c r="AS253" s="253"/>
      <c r="AT253" s="254"/>
    </row>
    <row r="254" spans="1:46" ht="27" customHeight="1">
      <c r="A254" s="246"/>
      <c r="B254" s="247"/>
      <c r="C254" s="248"/>
      <c r="D254" s="249"/>
      <c r="E254" s="249"/>
      <c r="F254" s="249"/>
      <c r="G254" s="249"/>
      <c r="H254" s="249"/>
      <c r="I254" s="249"/>
      <c r="J254" s="249"/>
      <c r="K254" s="249"/>
      <c r="L254" s="249"/>
      <c r="M254" s="250"/>
      <c r="N254" s="251"/>
      <c r="O254" s="31"/>
      <c r="P254" s="31"/>
      <c r="Q254" s="31"/>
      <c r="R254" s="31"/>
      <c r="S254" s="31"/>
      <c r="T254" s="31"/>
      <c r="U254" s="31"/>
      <c r="V254" s="252"/>
      <c r="W254" s="252"/>
      <c r="X254" s="252"/>
      <c r="Y254" s="252"/>
      <c r="Z254" s="252"/>
      <c r="AA254" s="252"/>
      <c r="AB254" s="252"/>
      <c r="AC254" s="252"/>
      <c r="AD254" s="252"/>
      <c r="AE254" s="252"/>
      <c r="AF254" s="253"/>
      <c r="AG254" s="253"/>
      <c r="AH254" s="253"/>
      <c r="AI254" s="253"/>
      <c r="AJ254" s="253"/>
      <c r="AK254" s="253"/>
      <c r="AL254" s="253"/>
      <c r="AM254" s="253"/>
      <c r="AN254" s="253"/>
      <c r="AO254" s="253"/>
      <c r="AP254" s="253"/>
      <c r="AQ254" s="253"/>
      <c r="AR254" s="253"/>
      <c r="AS254" s="253"/>
      <c r="AT254" s="254"/>
    </row>
    <row r="255" spans="1:46" ht="27" customHeight="1">
      <c r="A255" s="246"/>
      <c r="B255" s="247"/>
      <c r="C255" s="248"/>
      <c r="D255" s="249"/>
      <c r="E255" s="249"/>
      <c r="F255" s="249"/>
      <c r="G255" s="249"/>
      <c r="H255" s="249"/>
      <c r="I255" s="249"/>
      <c r="J255" s="249"/>
      <c r="K255" s="249"/>
      <c r="L255" s="249"/>
      <c r="M255" s="250"/>
      <c r="N255" s="251"/>
      <c r="O255" s="31"/>
      <c r="P255" s="31"/>
      <c r="Q255" s="31"/>
      <c r="R255" s="31"/>
      <c r="S255" s="31"/>
      <c r="T255" s="31"/>
      <c r="U255" s="31"/>
      <c r="V255" s="252"/>
      <c r="W255" s="252"/>
      <c r="X255" s="252"/>
      <c r="Y255" s="252"/>
      <c r="Z255" s="252"/>
      <c r="AA255" s="252"/>
      <c r="AB255" s="252"/>
      <c r="AC255" s="252"/>
      <c r="AD255" s="252"/>
      <c r="AE255" s="252"/>
      <c r="AF255" s="253"/>
      <c r="AG255" s="253"/>
      <c r="AH255" s="253"/>
      <c r="AI255" s="253"/>
      <c r="AJ255" s="253"/>
      <c r="AK255" s="253"/>
      <c r="AL255" s="253"/>
      <c r="AM255" s="253"/>
      <c r="AN255" s="253"/>
      <c r="AO255" s="253"/>
      <c r="AP255" s="253"/>
      <c r="AQ255" s="253"/>
      <c r="AR255" s="253"/>
      <c r="AS255" s="253"/>
      <c r="AT255" s="254"/>
    </row>
    <row r="256" spans="1:46" ht="27" customHeight="1">
      <c r="A256" s="246"/>
      <c r="B256" s="247"/>
      <c r="C256" s="248"/>
      <c r="D256" s="249"/>
      <c r="E256" s="249"/>
      <c r="F256" s="249"/>
      <c r="G256" s="249"/>
      <c r="H256" s="249"/>
      <c r="I256" s="249"/>
      <c r="J256" s="249"/>
      <c r="K256" s="249"/>
      <c r="L256" s="249"/>
      <c r="M256" s="250"/>
      <c r="N256" s="251"/>
      <c r="O256" s="31"/>
      <c r="P256" s="31"/>
      <c r="Q256" s="31"/>
      <c r="R256" s="31"/>
      <c r="S256" s="31"/>
      <c r="T256" s="31"/>
      <c r="U256" s="31"/>
      <c r="V256" s="252"/>
      <c r="W256" s="252"/>
      <c r="X256" s="252"/>
      <c r="Y256" s="252"/>
      <c r="Z256" s="252"/>
      <c r="AA256" s="252"/>
      <c r="AB256" s="252"/>
      <c r="AC256" s="252"/>
      <c r="AD256" s="252"/>
      <c r="AE256" s="252"/>
      <c r="AF256" s="253"/>
      <c r="AG256" s="253"/>
      <c r="AH256" s="253"/>
      <c r="AI256" s="253"/>
      <c r="AJ256" s="253"/>
      <c r="AK256" s="253"/>
      <c r="AL256" s="253"/>
      <c r="AM256" s="253"/>
      <c r="AN256" s="253"/>
      <c r="AO256" s="253"/>
      <c r="AP256" s="253"/>
      <c r="AQ256" s="253"/>
      <c r="AR256" s="253"/>
      <c r="AS256" s="253"/>
      <c r="AT256" s="254"/>
    </row>
    <row r="257" spans="1:46" ht="27" customHeight="1">
      <c r="A257" s="246"/>
      <c r="B257" s="247"/>
      <c r="C257" s="248"/>
      <c r="D257" s="249"/>
      <c r="E257" s="249"/>
      <c r="F257" s="249"/>
      <c r="G257" s="249"/>
      <c r="H257" s="249"/>
      <c r="I257" s="249"/>
      <c r="J257" s="249"/>
      <c r="K257" s="249"/>
      <c r="L257" s="249"/>
      <c r="M257" s="250"/>
      <c r="N257" s="251"/>
      <c r="O257" s="31"/>
      <c r="P257" s="31"/>
      <c r="Q257" s="31"/>
      <c r="R257" s="31"/>
      <c r="S257" s="31"/>
      <c r="T257" s="31"/>
      <c r="U257" s="31"/>
      <c r="V257" s="252"/>
      <c r="W257" s="252"/>
      <c r="X257" s="252"/>
      <c r="Y257" s="252"/>
      <c r="Z257" s="252"/>
      <c r="AA257" s="252"/>
      <c r="AB257" s="252"/>
      <c r="AC257" s="252"/>
      <c r="AD257" s="252"/>
      <c r="AE257" s="252"/>
      <c r="AF257" s="253"/>
      <c r="AG257" s="253"/>
      <c r="AH257" s="253"/>
      <c r="AI257" s="253"/>
      <c r="AJ257" s="253"/>
      <c r="AK257" s="253"/>
      <c r="AL257" s="253"/>
      <c r="AM257" s="253"/>
      <c r="AN257" s="253"/>
      <c r="AO257" s="253"/>
      <c r="AP257" s="253"/>
      <c r="AQ257" s="253"/>
      <c r="AR257" s="253"/>
      <c r="AS257" s="253"/>
      <c r="AT257" s="254"/>
    </row>
    <row r="258" spans="1:46" ht="27" customHeight="1">
      <c r="A258" s="246"/>
      <c r="B258" s="247"/>
      <c r="C258" s="248"/>
      <c r="D258" s="249"/>
      <c r="E258" s="249"/>
      <c r="F258" s="249"/>
      <c r="G258" s="249"/>
      <c r="H258" s="249"/>
      <c r="I258" s="249"/>
      <c r="J258" s="249"/>
      <c r="K258" s="249"/>
      <c r="L258" s="249"/>
      <c r="M258" s="250"/>
      <c r="N258" s="251"/>
      <c r="O258" s="31"/>
      <c r="P258" s="31"/>
      <c r="Q258" s="31"/>
      <c r="R258" s="31"/>
      <c r="S258" s="31"/>
      <c r="T258" s="31"/>
      <c r="U258" s="31"/>
      <c r="V258" s="252"/>
      <c r="W258" s="252"/>
      <c r="X258" s="252"/>
      <c r="Y258" s="252"/>
      <c r="Z258" s="252"/>
      <c r="AA258" s="252"/>
      <c r="AB258" s="252"/>
      <c r="AC258" s="252"/>
      <c r="AD258" s="252"/>
      <c r="AE258" s="252"/>
      <c r="AF258" s="253"/>
      <c r="AG258" s="253"/>
      <c r="AH258" s="253"/>
      <c r="AI258" s="253"/>
      <c r="AJ258" s="253"/>
      <c r="AK258" s="253"/>
      <c r="AL258" s="253"/>
      <c r="AM258" s="253"/>
      <c r="AN258" s="253"/>
      <c r="AO258" s="253"/>
      <c r="AP258" s="253"/>
      <c r="AQ258" s="253"/>
      <c r="AR258" s="253"/>
      <c r="AS258" s="253"/>
      <c r="AT258" s="254"/>
    </row>
    <row r="259" spans="1:46" ht="27" customHeight="1">
      <c r="A259" s="246"/>
      <c r="B259" s="247"/>
      <c r="C259" s="248"/>
      <c r="D259" s="249"/>
      <c r="E259" s="249"/>
      <c r="F259" s="249"/>
      <c r="G259" s="249"/>
      <c r="H259" s="249"/>
      <c r="I259" s="249"/>
      <c r="J259" s="249"/>
      <c r="K259" s="249"/>
      <c r="L259" s="249"/>
      <c r="M259" s="250"/>
      <c r="N259" s="251"/>
      <c r="O259" s="31"/>
      <c r="P259" s="31"/>
      <c r="Q259" s="31"/>
      <c r="R259" s="31"/>
      <c r="S259" s="31"/>
      <c r="T259" s="31"/>
      <c r="U259" s="31"/>
      <c r="V259" s="252"/>
      <c r="W259" s="252"/>
      <c r="X259" s="252"/>
      <c r="Y259" s="252"/>
      <c r="Z259" s="252"/>
      <c r="AA259" s="252"/>
      <c r="AB259" s="252"/>
      <c r="AC259" s="252"/>
      <c r="AD259" s="252"/>
      <c r="AE259" s="252"/>
      <c r="AF259" s="253"/>
      <c r="AG259" s="253"/>
      <c r="AH259" s="253"/>
      <c r="AI259" s="253"/>
      <c r="AJ259" s="253"/>
      <c r="AK259" s="253"/>
      <c r="AL259" s="253"/>
      <c r="AM259" s="253"/>
      <c r="AN259" s="253"/>
      <c r="AO259" s="253"/>
      <c r="AP259" s="253"/>
      <c r="AQ259" s="253"/>
      <c r="AR259" s="253"/>
      <c r="AS259" s="253"/>
      <c r="AT259" s="254"/>
    </row>
    <row r="260" spans="1:46" ht="27" customHeight="1">
      <c r="A260" s="246"/>
      <c r="B260" s="247"/>
      <c r="C260" s="248"/>
      <c r="D260" s="249"/>
      <c r="E260" s="249"/>
      <c r="F260" s="249"/>
      <c r="G260" s="249"/>
      <c r="H260" s="249"/>
      <c r="I260" s="249"/>
      <c r="J260" s="249"/>
      <c r="K260" s="249"/>
      <c r="L260" s="249"/>
      <c r="M260" s="250"/>
      <c r="N260" s="251"/>
      <c r="O260" s="31"/>
      <c r="P260" s="31"/>
      <c r="Q260" s="31"/>
      <c r="R260" s="31"/>
      <c r="S260" s="31"/>
      <c r="T260" s="31"/>
      <c r="U260" s="31"/>
      <c r="V260" s="252"/>
      <c r="W260" s="252"/>
      <c r="X260" s="252"/>
      <c r="Y260" s="252"/>
      <c r="Z260" s="252"/>
      <c r="AA260" s="252"/>
      <c r="AB260" s="252"/>
      <c r="AC260" s="252"/>
      <c r="AD260" s="252"/>
      <c r="AE260" s="252"/>
      <c r="AF260" s="253"/>
      <c r="AG260" s="253"/>
      <c r="AH260" s="253"/>
      <c r="AI260" s="253"/>
      <c r="AJ260" s="253"/>
      <c r="AK260" s="253"/>
      <c r="AL260" s="253"/>
      <c r="AM260" s="253"/>
      <c r="AN260" s="253"/>
      <c r="AO260" s="253"/>
      <c r="AP260" s="253"/>
      <c r="AQ260" s="253"/>
      <c r="AR260" s="253"/>
      <c r="AS260" s="253"/>
      <c r="AT260" s="254"/>
    </row>
    <row r="261" spans="1:46" ht="27" customHeight="1">
      <c r="A261" s="246"/>
      <c r="B261" s="247"/>
      <c r="C261" s="248"/>
      <c r="D261" s="249"/>
      <c r="E261" s="249"/>
      <c r="F261" s="249"/>
      <c r="G261" s="249"/>
      <c r="H261" s="249"/>
      <c r="I261" s="249"/>
      <c r="J261" s="249"/>
      <c r="K261" s="249"/>
      <c r="L261" s="249"/>
      <c r="M261" s="250"/>
      <c r="N261" s="251"/>
      <c r="O261" s="31"/>
      <c r="P261" s="31"/>
      <c r="Q261" s="31"/>
      <c r="R261" s="31"/>
      <c r="S261" s="31"/>
      <c r="T261" s="31"/>
      <c r="U261" s="31"/>
      <c r="V261" s="252"/>
      <c r="W261" s="252"/>
      <c r="X261" s="252"/>
      <c r="Y261" s="252"/>
      <c r="Z261" s="252"/>
      <c r="AA261" s="252"/>
      <c r="AB261" s="252"/>
      <c r="AC261" s="252"/>
      <c r="AD261" s="252"/>
      <c r="AE261" s="252"/>
      <c r="AF261" s="253"/>
      <c r="AG261" s="253"/>
      <c r="AH261" s="253"/>
      <c r="AI261" s="253"/>
      <c r="AJ261" s="253"/>
      <c r="AK261" s="253"/>
      <c r="AL261" s="253"/>
      <c r="AM261" s="253"/>
      <c r="AN261" s="253"/>
      <c r="AO261" s="253"/>
      <c r="AP261" s="253"/>
      <c r="AQ261" s="253"/>
      <c r="AR261" s="253"/>
      <c r="AS261" s="253"/>
      <c r="AT261" s="254"/>
    </row>
    <row r="262" spans="1:46" ht="27" customHeight="1">
      <c r="A262" s="246"/>
      <c r="B262" s="247"/>
      <c r="C262" s="248"/>
      <c r="D262" s="249"/>
      <c r="E262" s="249"/>
      <c r="F262" s="249"/>
      <c r="G262" s="249"/>
      <c r="H262" s="249"/>
      <c r="I262" s="249"/>
      <c r="J262" s="249"/>
      <c r="K262" s="249"/>
      <c r="L262" s="249"/>
      <c r="M262" s="250"/>
      <c r="N262" s="251"/>
      <c r="O262" s="31"/>
      <c r="P262" s="31"/>
      <c r="Q262" s="31"/>
      <c r="R262" s="31"/>
      <c r="S262" s="31"/>
      <c r="T262" s="31"/>
      <c r="U262" s="31"/>
      <c r="V262" s="252"/>
      <c r="W262" s="252"/>
      <c r="X262" s="252"/>
      <c r="Y262" s="252"/>
      <c r="Z262" s="252"/>
      <c r="AA262" s="252"/>
      <c r="AB262" s="252"/>
      <c r="AC262" s="252"/>
      <c r="AD262" s="252"/>
      <c r="AE262" s="252"/>
      <c r="AF262" s="253"/>
      <c r="AG262" s="253"/>
      <c r="AH262" s="253"/>
      <c r="AI262" s="253"/>
      <c r="AJ262" s="253"/>
      <c r="AK262" s="253"/>
      <c r="AL262" s="253"/>
      <c r="AM262" s="253"/>
      <c r="AN262" s="253"/>
      <c r="AO262" s="253"/>
      <c r="AP262" s="253"/>
      <c r="AQ262" s="253"/>
      <c r="AR262" s="253"/>
      <c r="AS262" s="253"/>
      <c r="AT262" s="254"/>
    </row>
    <row r="263" spans="1:46" ht="27" customHeight="1">
      <c r="A263" s="246"/>
      <c r="B263" s="247"/>
      <c r="C263" s="248"/>
      <c r="D263" s="249"/>
      <c r="E263" s="249"/>
      <c r="F263" s="249"/>
      <c r="G263" s="249"/>
      <c r="H263" s="249"/>
      <c r="I263" s="249"/>
      <c r="J263" s="249"/>
      <c r="K263" s="249"/>
      <c r="L263" s="249"/>
      <c r="M263" s="250"/>
      <c r="N263" s="251"/>
      <c r="O263" s="31"/>
      <c r="P263" s="31"/>
      <c r="Q263" s="31"/>
      <c r="R263" s="31"/>
      <c r="S263" s="31"/>
      <c r="T263" s="31"/>
      <c r="U263" s="31"/>
      <c r="V263" s="252"/>
      <c r="W263" s="252"/>
      <c r="X263" s="252"/>
      <c r="Y263" s="252"/>
      <c r="Z263" s="252"/>
      <c r="AA263" s="252"/>
      <c r="AB263" s="252"/>
      <c r="AC263" s="252"/>
      <c r="AD263" s="252"/>
      <c r="AE263" s="252"/>
      <c r="AF263" s="253"/>
      <c r="AG263" s="253"/>
      <c r="AH263" s="253"/>
      <c r="AI263" s="253"/>
      <c r="AJ263" s="253"/>
      <c r="AK263" s="253"/>
      <c r="AL263" s="253"/>
      <c r="AM263" s="253"/>
      <c r="AN263" s="253"/>
      <c r="AO263" s="253"/>
      <c r="AP263" s="253"/>
      <c r="AQ263" s="253"/>
      <c r="AR263" s="253"/>
      <c r="AS263" s="253"/>
      <c r="AT263" s="254"/>
    </row>
    <row r="264" spans="1:46" ht="27" customHeight="1">
      <c r="A264" s="246"/>
      <c r="B264" s="247"/>
      <c r="C264" s="248"/>
      <c r="D264" s="249"/>
      <c r="E264" s="249"/>
      <c r="F264" s="249"/>
      <c r="G264" s="249"/>
      <c r="H264" s="249"/>
      <c r="I264" s="249"/>
      <c r="J264" s="249"/>
      <c r="K264" s="249"/>
      <c r="L264" s="249"/>
      <c r="M264" s="250"/>
      <c r="N264" s="251"/>
      <c r="O264" s="31"/>
      <c r="P264" s="31"/>
      <c r="Q264" s="31"/>
      <c r="R264" s="31"/>
      <c r="S264" s="31"/>
      <c r="T264" s="31"/>
      <c r="U264" s="31"/>
      <c r="V264" s="252"/>
      <c r="W264" s="252"/>
      <c r="X264" s="252"/>
      <c r="Y264" s="252"/>
      <c r="Z264" s="252"/>
      <c r="AA264" s="252"/>
      <c r="AB264" s="252"/>
      <c r="AC264" s="252"/>
      <c r="AD264" s="252"/>
      <c r="AE264" s="252"/>
      <c r="AF264" s="253"/>
      <c r="AG264" s="253"/>
      <c r="AH264" s="253"/>
      <c r="AI264" s="253"/>
      <c r="AJ264" s="253"/>
      <c r="AK264" s="253"/>
      <c r="AL264" s="253"/>
      <c r="AM264" s="253"/>
      <c r="AN264" s="253"/>
      <c r="AO264" s="253"/>
      <c r="AP264" s="253"/>
      <c r="AQ264" s="253"/>
      <c r="AR264" s="253"/>
      <c r="AS264" s="253"/>
      <c r="AT264" s="254"/>
    </row>
    <row r="265" spans="1:46" ht="27" customHeight="1">
      <c r="A265" s="246"/>
      <c r="B265" s="247"/>
      <c r="C265" s="248"/>
      <c r="D265" s="249"/>
      <c r="E265" s="249"/>
      <c r="F265" s="249"/>
      <c r="G265" s="249"/>
      <c r="H265" s="249"/>
      <c r="I265" s="249"/>
      <c r="J265" s="249"/>
      <c r="K265" s="249"/>
      <c r="L265" s="249"/>
      <c r="M265" s="250"/>
      <c r="N265" s="251"/>
      <c r="O265" s="31"/>
      <c r="P265" s="31"/>
      <c r="Q265" s="31"/>
      <c r="R265" s="31"/>
      <c r="S265" s="31"/>
      <c r="T265" s="31"/>
      <c r="U265" s="31"/>
      <c r="V265" s="252"/>
      <c r="W265" s="252"/>
      <c r="X265" s="252"/>
      <c r="Y265" s="252"/>
      <c r="Z265" s="252"/>
      <c r="AA265" s="252"/>
      <c r="AB265" s="252"/>
      <c r="AC265" s="252"/>
      <c r="AD265" s="252"/>
      <c r="AE265" s="252"/>
      <c r="AF265" s="253"/>
      <c r="AG265" s="253"/>
      <c r="AH265" s="253"/>
      <c r="AI265" s="253"/>
      <c r="AJ265" s="253"/>
      <c r="AK265" s="253"/>
      <c r="AL265" s="253"/>
      <c r="AM265" s="253"/>
      <c r="AN265" s="253"/>
      <c r="AO265" s="253"/>
      <c r="AP265" s="253"/>
      <c r="AQ265" s="253"/>
      <c r="AR265" s="253"/>
      <c r="AS265" s="253"/>
      <c r="AT265" s="254"/>
    </row>
    <row r="266" spans="1:46" ht="27" customHeight="1">
      <c r="A266" s="246"/>
      <c r="B266" s="247"/>
      <c r="C266" s="248"/>
      <c r="D266" s="249"/>
      <c r="E266" s="249"/>
      <c r="F266" s="249"/>
      <c r="G266" s="249"/>
      <c r="H266" s="249"/>
      <c r="I266" s="249"/>
      <c r="J266" s="249"/>
      <c r="K266" s="249"/>
      <c r="L266" s="249"/>
      <c r="M266" s="250"/>
      <c r="N266" s="251"/>
      <c r="O266" s="31"/>
      <c r="P266" s="31"/>
      <c r="Q266" s="31"/>
      <c r="R266" s="31"/>
      <c r="S266" s="31"/>
      <c r="T266" s="31"/>
      <c r="U266" s="31"/>
      <c r="V266" s="252"/>
      <c r="W266" s="252"/>
      <c r="X266" s="252"/>
      <c r="Y266" s="252"/>
      <c r="Z266" s="252"/>
      <c r="AA266" s="252"/>
      <c r="AB266" s="252"/>
      <c r="AC266" s="252"/>
      <c r="AD266" s="252"/>
      <c r="AE266" s="252"/>
      <c r="AF266" s="253"/>
      <c r="AG266" s="253"/>
      <c r="AH266" s="253"/>
      <c r="AI266" s="253"/>
      <c r="AJ266" s="253"/>
      <c r="AK266" s="253"/>
      <c r="AL266" s="253"/>
      <c r="AM266" s="253"/>
      <c r="AN266" s="253"/>
      <c r="AO266" s="253"/>
      <c r="AP266" s="253"/>
      <c r="AQ266" s="253"/>
      <c r="AR266" s="253"/>
      <c r="AS266" s="253"/>
      <c r="AT266" s="254"/>
    </row>
    <row r="267" spans="1:46" ht="27" customHeight="1">
      <c r="A267" s="246"/>
      <c r="B267" s="247"/>
      <c r="C267" s="248"/>
      <c r="D267" s="249"/>
      <c r="E267" s="249"/>
      <c r="F267" s="249"/>
      <c r="G267" s="249"/>
      <c r="H267" s="249"/>
      <c r="I267" s="249"/>
      <c r="J267" s="249"/>
      <c r="K267" s="249"/>
      <c r="L267" s="249"/>
      <c r="M267" s="250"/>
      <c r="N267" s="251"/>
      <c r="O267" s="31"/>
      <c r="P267" s="31"/>
      <c r="Q267" s="31"/>
      <c r="R267" s="31"/>
      <c r="S267" s="31"/>
      <c r="T267" s="31"/>
      <c r="U267" s="31"/>
      <c r="V267" s="252"/>
      <c r="W267" s="252"/>
      <c r="X267" s="252"/>
      <c r="Y267" s="252"/>
      <c r="Z267" s="252"/>
      <c r="AA267" s="252"/>
      <c r="AB267" s="252"/>
      <c r="AC267" s="252"/>
      <c r="AD267" s="252"/>
      <c r="AE267" s="252"/>
      <c r="AF267" s="253"/>
      <c r="AG267" s="253"/>
      <c r="AH267" s="253"/>
      <c r="AI267" s="253"/>
      <c r="AJ267" s="253"/>
      <c r="AK267" s="253"/>
      <c r="AL267" s="253"/>
      <c r="AM267" s="253"/>
      <c r="AN267" s="253"/>
      <c r="AO267" s="253"/>
      <c r="AP267" s="253"/>
      <c r="AQ267" s="253"/>
      <c r="AR267" s="253"/>
      <c r="AS267" s="253"/>
      <c r="AT267" s="254"/>
    </row>
    <row r="268" spans="1:46" ht="27" customHeight="1">
      <c r="A268" s="246"/>
      <c r="B268" s="247"/>
      <c r="C268" s="248"/>
      <c r="D268" s="249"/>
      <c r="E268" s="249"/>
      <c r="F268" s="249"/>
      <c r="G268" s="249"/>
      <c r="H268" s="249"/>
      <c r="I268" s="249"/>
      <c r="J268" s="249"/>
      <c r="K268" s="249"/>
      <c r="L268" s="249"/>
      <c r="M268" s="250"/>
      <c r="N268" s="251"/>
      <c r="O268" s="31"/>
      <c r="P268" s="31"/>
      <c r="Q268" s="31"/>
      <c r="R268" s="31"/>
      <c r="S268" s="31"/>
      <c r="T268" s="31"/>
      <c r="U268" s="31"/>
      <c r="V268" s="252"/>
      <c r="W268" s="252"/>
      <c r="X268" s="252"/>
      <c r="Y268" s="252"/>
      <c r="Z268" s="252"/>
      <c r="AA268" s="252"/>
      <c r="AB268" s="252"/>
      <c r="AC268" s="252"/>
      <c r="AD268" s="252"/>
      <c r="AE268" s="252"/>
      <c r="AF268" s="253"/>
      <c r="AG268" s="253"/>
      <c r="AH268" s="253"/>
      <c r="AI268" s="253"/>
      <c r="AJ268" s="253"/>
      <c r="AK268" s="253"/>
      <c r="AL268" s="253"/>
      <c r="AM268" s="253"/>
      <c r="AN268" s="253"/>
      <c r="AO268" s="253"/>
      <c r="AP268" s="253"/>
      <c r="AQ268" s="253"/>
      <c r="AR268" s="253"/>
      <c r="AS268" s="253"/>
      <c r="AT268" s="254"/>
    </row>
    <row r="269" spans="1:46" ht="27" customHeight="1">
      <c r="A269" s="246"/>
      <c r="B269" s="247"/>
      <c r="C269" s="248"/>
      <c r="D269" s="249"/>
      <c r="E269" s="249"/>
      <c r="F269" s="249"/>
      <c r="G269" s="249"/>
      <c r="H269" s="249"/>
      <c r="I269" s="249"/>
      <c r="J269" s="249"/>
      <c r="K269" s="249"/>
      <c r="L269" s="249"/>
      <c r="M269" s="250"/>
      <c r="N269" s="251"/>
      <c r="O269" s="31"/>
      <c r="P269" s="31"/>
      <c r="Q269" s="31"/>
      <c r="R269" s="31"/>
      <c r="S269" s="31"/>
      <c r="T269" s="31"/>
      <c r="U269" s="31"/>
      <c r="V269" s="252"/>
      <c r="W269" s="252"/>
      <c r="X269" s="252"/>
      <c r="Y269" s="252"/>
      <c r="Z269" s="252"/>
      <c r="AA269" s="252"/>
      <c r="AB269" s="252"/>
      <c r="AC269" s="252"/>
      <c r="AD269" s="252"/>
      <c r="AE269" s="252"/>
      <c r="AF269" s="253"/>
      <c r="AG269" s="253"/>
      <c r="AH269" s="253"/>
      <c r="AI269" s="253"/>
      <c r="AJ269" s="253"/>
      <c r="AK269" s="253"/>
      <c r="AL269" s="253"/>
      <c r="AM269" s="253"/>
      <c r="AN269" s="253"/>
      <c r="AO269" s="253"/>
      <c r="AP269" s="253"/>
      <c r="AQ269" s="253"/>
      <c r="AR269" s="253"/>
      <c r="AS269" s="253"/>
      <c r="AT269" s="254"/>
    </row>
    <row r="270" spans="1:46" ht="27" customHeight="1">
      <c r="A270" s="246"/>
      <c r="B270" s="247"/>
      <c r="C270" s="248"/>
      <c r="D270" s="249"/>
      <c r="E270" s="249"/>
      <c r="F270" s="249"/>
      <c r="G270" s="249"/>
      <c r="H270" s="249"/>
      <c r="I270" s="249"/>
      <c r="J270" s="249"/>
      <c r="K270" s="249"/>
      <c r="L270" s="249"/>
      <c r="M270" s="250"/>
      <c r="N270" s="251"/>
      <c r="O270" s="31"/>
      <c r="P270" s="31"/>
      <c r="Q270" s="31"/>
      <c r="R270" s="31"/>
      <c r="S270" s="31"/>
      <c r="T270" s="31"/>
      <c r="U270" s="31"/>
      <c r="V270" s="252"/>
      <c r="W270" s="252"/>
      <c r="X270" s="252"/>
      <c r="Y270" s="252"/>
      <c r="Z270" s="252"/>
      <c r="AA270" s="252"/>
      <c r="AB270" s="252"/>
      <c r="AC270" s="252"/>
      <c r="AD270" s="252"/>
      <c r="AE270" s="252"/>
      <c r="AF270" s="253"/>
      <c r="AG270" s="253"/>
      <c r="AH270" s="253"/>
      <c r="AI270" s="253"/>
      <c r="AJ270" s="253"/>
      <c r="AK270" s="253"/>
      <c r="AL270" s="253"/>
      <c r="AM270" s="253"/>
      <c r="AN270" s="253"/>
      <c r="AO270" s="253"/>
      <c r="AP270" s="253"/>
      <c r="AQ270" s="253"/>
      <c r="AR270" s="253"/>
      <c r="AS270" s="253"/>
      <c r="AT270" s="254"/>
    </row>
    <row r="271" spans="1:46" ht="27" customHeight="1">
      <c r="A271" s="246"/>
      <c r="B271" s="247"/>
      <c r="C271" s="248"/>
      <c r="D271" s="249"/>
      <c r="E271" s="249"/>
      <c r="F271" s="249"/>
      <c r="G271" s="249"/>
      <c r="H271" s="249"/>
      <c r="I271" s="249"/>
      <c r="J271" s="249"/>
      <c r="K271" s="249"/>
      <c r="L271" s="249"/>
      <c r="M271" s="250"/>
      <c r="N271" s="251"/>
      <c r="O271" s="31"/>
      <c r="P271" s="31"/>
      <c r="Q271" s="31"/>
      <c r="R271" s="31"/>
      <c r="S271" s="31"/>
      <c r="T271" s="31"/>
      <c r="U271" s="31"/>
      <c r="V271" s="252"/>
      <c r="W271" s="252"/>
      <c r="X271" s="252"/>
      <c r="Y271" s="252"/>
      <c r="Z271" s="252"/>
      <c r="AA271" s="252"/>
      <c r="AB271" s="252"/>
      <c r="AC271" s="252"/>
      <c r="AD271" s="252"/>
      <c r="AE271" s="252"/>
      <c r="AF271" s="253"/>
      <c r="AG271" s="253"/>
      <c r="AH271" s="253"/>
      <c r="AI271" s="253"/>
      <c r="AJ271" s="253"/>
      <c r="AK271" s="253"/>
      <c r="AL271" s="253"/>
      <c r="AM271" s="253"/>
      <c r="AN271" s="253"/>
      <c r="AO271" s="253"/>
      <c r="AP271" s="253"/>
      <c r="AQ271" s="253"/>
      <c r="AR271" s="253"/>
      <c r="AS271" s="253"/>
      <c r="AT271" s="254"/>
    </row>
    <row r="272" spans="1:46" ht="27" customHeight="1">
      <c r="A272" s="246"/>
      <c r="B272" s="247"/>
      <c r="C272" s="248"/>
      <c r="D272" s="249"/>
      <c r="E272" s="249"/>
      <c r="F272" s="249"/>
      <c r="G272" s="249"/>
      <c r="H272" s="249"/>
      <c r="I272" s="249"/>
      <c r="J272" s="249"/>
      <c r="K272" s="249"/>
      <c r="L272" s="249"/>
      <c r="M272" s="250"/>
      <c r="N272" s="251"/>
      <c r="O272" s="31"/>
      <c r="P272" s="31"/>
      <c r="Q272" s="31"/>
      <c r="R272" s="31"/>
      <c r="S272" s="31"/>
      <c r="T272" s="31"/>
      <c r="U272" s="31"/>
      <c r="V272" s="252"/>
      <c r="W272" s="252"/>
      <c r="X272" s="252"/>
      <c r="Y272" s="252"/>
      <c r="Z272" s="252"/>
      <c r="AA272" s="252"/>
      <c r="AB272" s="252"/>
      <c r="AC272" s="252"/>
      <c r="AD272" s="252"/>
      <c r="AE272" s="252"/>
      <c r="AF272" s="253"/>
      <c r="AG272" s="253"/>
      <c r="AH272" s="253"/>
      <c r="AI272" s="253"/>
      <c r="AJ272" s="253"/>
      <c r="AK272" s="253"/>
      <c r="AL272" s="253"/>
      <c r="AM272" s="253"/>
      <c r="AN272" s="253"/>
      <c r="AO272" s="253"/>
      <c r="AP272" s="253"/>
      <c r="AQ272" s="253"/>
      <c r="AR272" s="253"/>
      <c r="AS272" s="253"/>
      <c r="AT272" s="254"/>
    </row>
    <row r="273" spans="1:46" ht="27" customHeight="1">
      <c r="A273" s="246"/>
      <c r="B273" s="247"/>
      <c r="C273" s="248"/>
      <c r="D273" s="249"/>
      <c r="E273" s="249"/>
      <c r="F273" s="249"/>
      <c r="G273" s="249"/>
      <c r="H273" s="249"/>
      <c r="I273" s="249"/>
      <c r="J273" s="249"/>
      <c r="K273" s="249"/>
      <c r="L273" s="249"/>
      <c r="M273" s="250"/>
      <c r="N273" s="251"/>
      <c r="O273" s="31"/>
      <c r="P273" s="31"/>
      <c r="Q273" s="31"/>
      <c r="R273" s="31"/>
      <c r="S273" s="31"/>
      <c r="T273" s="31"/>
      <c r="U273" s="31"/>
      <c r="V273" s="252"/>
      <c r="W273" s="252"/>
      <c r="X273" s="252"/>
      <c r="Y273" s="252"/>
      <c r="Z273" s="252"/>
      <c r="AA273" s="252"/>
      <c r="AB273" s="252"/>
      <c r="AC273" s="252"/>
      <c r="AD273" s="252"/>
      <c r="AE273" s="252"/>
      <c r="AF273" s="253"/>
      <c r="AG273" s="253"/>
      <c r="AH273" s="253"/>
      <c r="AI273" s="253"/>
      <c r="AJ273" s="253"/>
      <c r="AK273" s="253"/>
      <c r="AL273" s="253"/>
      <c r="AM273" s="253"/>
      <c r="AN273" s="253"/>
      <c r="AO273" s="253"/>
      <c r="AP273" s="253"/>
      <c r="AQ273" s="253"/>
      <c r="AR273" s="253"/>
      <c r="AS273" s="253"/>
      <c r="AT273" s="254"/>
    </row>
    <row r="274" spans="1:46" ht="27" customHeight="1">
      <c r="A274" s="246"/>
      <c r="B274" s="247"/>
      <c r="C274" s="248"/>
      <c r="D274" s="249"/>
      <c r="E274" s="249"/>
      <c r="F274" s="249"/>
      <c r="G274" s="249"/>
      <c r="H274" s="249"/>
      <c r="I274" s="249"/>
      <c r="J274" s="249"/>
      <c r="K274" s="249"/>
      <c r="L274" s="249"/>
      <c r="M274" s="250"/>
      <c r="N274" s="251"/>
      <c r="O274" s="31"/>
      <c r="P274" s="31"/>
      <c r="Q274" s="31"/>
      <c r="R274" s="31"/>
      <c r="S274" s="31"/>
      <c r="T274" s="31"/>
      <c r="U274" s="31"/>
      <c r="V274" s="252"/>
      <c r="W274" s="252"/>
      <c r="X274" s="252"/>
      <c r="Y274" s="252"/>
      <c r="Z274" s="252"/>
      <c r="AA274" s="252"/>
      <c r="AB274" s="252"/>
      <c r="AC274" s="252"/>
      <c r="AD274" s="252"/>
      <c r="AE274" s="252"/>
      <c r="AF274" s="253"/>
      <c r="AG274" s="253"/>
      <c r="AH274" s="253"/>
      <c r="AI274" s="253"/>
      <c r="AJ274" s="253"/>
      <c r="AK274" s="253"/>
      <c r="AL274" s="253"/>
      <c r="AM274" s="253"/>
      <c r="AN274" s="253"/>
      <c r="AO274" s="253"/>
      <c r="AP274" s="253"/>
      <c r="AQ274" s="253"/>
      <c r="AR274" s="253"/>
      <c r="AS274" s="253"/>
      <c r="AT274" s="254"/>
    </row>
    <row r="275" spans="1:46" ht="27" customHeight="1">
      <c r="A275" s="246"/>
      <c r="B275" s="247"/>
      <c r="C275" s="248"/>
      <c r="D275" s="249"/>
      <c r="E275" s="249"/>
      <c r="F275" s="249"/>
      <c r="G275" s="249"/>
      <c r="H275" s="249"/>
      <c r="I275" s="249"/>
      <c r="J275" s="249"/>
      <c r="K275" s="249"/>
      <c r="L275" s="249"/>
      <c r="M275" s="250"/>
      <c r="N275" s="251"/>
      <c r="O275" s="31"/>
      <c r="P275" s="31"/>
      <c r="Q275" s="31"/>
      <c r="R275" s="31"/>
      <c r="S275" s="31"/>
      <c r="T275" s="31"/>
      <c r="U275" s="31"/>
      <c r="V275" s="252"/>
      <c r="W275" s="252"/>
      <c r="X275" s="252"/>
      <c r="Y275" s="252"/>
      <c r="Z275" s="252"/>
      <c r="AA275" s="252"/>
      <c r="AB275" s="252"/>
      <c r="AC275" s="252"/>
      <c r="AD275" s="252"/>
      <c r="AE275" s="252"/>
      <c r="AF275" s="253"/>
      <c r="AG275" s="253"/>
      <c r="AH275" s="253"/>
      <c r="AI275" s="253"/>
      <c r="AJ275" s="253"/>
      <c r="AK275" s="253"/>
      <c r="AL275" s="253"/>
      <c r="AM275" s="253"/>
      <c r="AN275" s="253"/>
      <c r="AO275" s="253"/>
      <c r="AP275" s="253"/>
      <c r="AQ275" s="253"/>
      <c r="AR275" s="253"/>
      <c r="AS275" s="253"/>
      <c r="AT275" s="254"/>
    </row>
    <row r="276" spans="1:46" ht="27" customHeight="1">
      <c r="A276" s="246"/>
      <c r="B276" s="247"/>
      <c r="C276" s="256"/>
      <c r="D276" s="257"/>
      <c r="E276" s="257"/>
      <c r="F276" s="257"/>
      <c r="G276" s="257"/>
      <c r="H276" s="257"/>
      <c r="I276" s="257"/>
      <c r="J276" s="257"/>
      <c r="K276" s="257"/>
      <c r="L276" s="257"/>
      <c r="M276" s="258"/>
      <c r="N276" s="251"/>
      <c r="O276" s="31"/>
      <c r="P276" s="31"/>
      <c r="Q276" s="31"/>
      <c r="R276" s="31"/>
      <c r="S276" s="31"/>
      <c r="T276" s="31"/>
      <c r="U276" s="31"/>
      <c r="V276" s="252"/>
      <c r="W276" s="252"/>
      <c r="X276" s="252"/>
      <c r="Y276" s="252"/>
      <c r="Z276" s="252"/>
      <c r="AA276" s="252"/>
      <c r="AB276" s="252"/>
      <c r="AC276" s="252"/>
      <c r="AD276" s="252"/>
      <c r="AE276" s="252"/>
      <c r="AF276" s="253"/>
      <c r="AG276" s="253"/>
      <c r="AH276" s="253"/>
      <c r="AI276" s="253"/>
      <c r="AJ276" s="253"/>
      <c r="AK276" s="253"/>
      <c r="AL276" s="253"/>
      <c r="AM276" s="253"/>
      <c r="AN276" s="253"/>
      <c r="AO276" s="253"/>
      <c r="AP276" s="253"/>
      <c r="AQ276" s="253"/>
      <c r="AR276" s="253"/>
      <c r="AS276" s="253"/>
      <c r="AT276" s="254"/>
    </row>
    <row r="277" spans="1:46" ht="27" customHeight="1">
      <c r="A277" s="246"/>
      <c r="B277" s="247"/>
      <c r="C277" s="256"/>
      <c r="D277" s="257"/>
      <c r="E277" s="257"/>
      <c r="F277" s="257"/>
      <c r="G277" s="257"/>
      <c r="H277" s="257"/>
      <c r="I277" s="257"/>
      <c r="J277" s="257"/>
      <c r="K277" s="257"/>
      <c r="L277" s="257"/>
      <c r="M277" s="258"/>
      <c r="N277" s="251"/>
      <c r="O277" s="31"/>
      <c r="P277" s="31"/>
      <c r="Q277" s="31"/>
      <c r="R277" s="31"/>
      <c r="S277" s="31"/>
      <c r="T277" s="31"/>
      <c r="U277" s="31"/>
      <c r="V277" s="252"/>
      <c r="W277" s="252"/>
      <c r="X277" s="252"/>
      <c r="Y277" s="252"/>
      <c r="Z277" s="252"/>
      <c r="AA277" s="252"/>
      <c r="AB277" s="252"/>
      <c r="AC277" s="252"/>
      <c r="AD277" s="252"/>
      <c r="AE277" s="252"/>
      <c r="AF277" s="253"/>
      <c r="AG277" s="253"/>
      <c r="AH277" s="253"/>
      <c r="AI277" s="253"/>
      <c r="AJ277" s="253"/>
      <c r="AK277" s="253"/>
      <c r="AL277" s="253"/>
      <c r="AM277" s="253"/>
      <c r="AN277" s="253"/>
      <c r="AO277" s="253"/>
      <c r="AP277" s="253"/>
      <c r="AQ277" s="253"/>
      <c r="AR277" s="253"/>
      <c r="AS277" s="253"/>
      <c r="AT277" s="254"/>
    </row>
    <row r="278" spans="1:46" ht="27" customHeight="1">
      <c r="A278" s="246"/>
      <c r="B278" s="247"/>
      <c r="C278" s="256"/>
      <c r="D278" s="257"/>
      <c r="E278" s="257"/>
      <c r="F278" s="257"/>
      <c r="G278" s="257"/>
      <c r="H278" s="257"/>
      <c r="I278" s="257"/>
      <c r="J278" s="257"/>
      <c r="K278" s="257"/>
      <c r="L278" s="257"/>
      <c r="M278" s="258"/>
      <c r="N278" s="251"/>
      <c r="O278" s="31"/>
      <c r="P278" s="31"/>
      <c r="Q278" s="31"/>
      <c r="R278" s="31"/>
      <c r="S278" s="31"/>
      <c r="T278" s="31"/>
      <c r="U278" s="31"/>
      <c r="V278" s="252"/>
      <c r="W278" s="252"/>
      <c r="X278" s="252"/>
      <c r="Y278" s="252"/>
      <c r="Z278" s="252"/>
      <c r="AA278" s="252"/>
      <c r="AB278" s="252"/>
      <c r="AC278" s="252"/>
      <c r="AD278" s="252"/>
      <c r="AE278" s="252"/>
      <c r="AF278" s="253"/>
      <c r="AG278" s="253"/>
      <c r="AH278" s="253"/>
      <c r="AI278" s="253"/>
      <c r="AJ278" s="253"/>
      <c r="AK278" s="253"/>
      <c r="AL278" s="253"/>
      <c r="AM278" s="253"/>
      <c r="AN278" s="253"/>
      <c r="AO278" s="253"/>
      <c r="AP278" s="253"/>
      <c r="AQ278" s="253"/>
      <c r="AR278" s="253"/>
      <c r="AS278" s="253"/>
      <c r="AT278" s="254"/>
    </row>
    <row r="279" spans="1:46" ht="27" customHeight="1">
      <c r="A279" s="246"/>
      <c r="B279" s="247"/>
      <c r="C279" s="256"/>
      <c r="D279" s="257"/>
      <c r="E279" s="257"/>
      <c r="F279" s="257"/>
      <c r="G279" s="257"/>
      <c r="H279" s="257"/>
      <c r="I279" s="257"/>
      <c r="J279" s="257"/>
      <c r="K279" s="257"/>
      <c r="L279" s="257"/>
      <c r="M279" s="258"/>
      <c r="N279" s="251"/>
      <c r="O279" s="31"/>
      <c r="P279" s="31"/>
      <c r="Q279" s="31"/>
      <c r="R279" s="31"/>
      <c r="S279" s="31"/>
      <c r="T279" s="31"/>
      <c r="U279" s="31"/>
      <c r="V279" s="252"/>
      <c r="W279" s="252"/>
      <c r="X279" s="252"/>
      <c r="Y279" s="252"/>
      <c r="Z279" s="252"/>
      <c r="AA279" s="252"/>
      <c r="AB279" s="252"/>
      <c r="AC279" s="252"/>
      <c r="AD279" s="252"/>
      <c r="AE279" s="252"/>
      <c r="AF279" s="253"/>
      <c r="AG279" s="253"/>
      <c r="AH279" s="253"/>
      <c r="AI279" s="253"/>
      <c r="AJ279" s="253"/>
      <c r="AK279" s="253"/>
      <c r="AL279" s="253"/>
      <c r="AM279" s="253"/>
      <c r="AN279" s="253"/>
      <c r="AO279" s="253"/>
      <c r="AP279" s="253"/>
      <c r="AQ279" s="253"/>
      <c r="AR279" s="253"/>
      <c r="AS279" s="253"/>
      <c r="AT279" s="254"/>
    </row>
    <row r="280" spans="1:46" ht="27" customHeight="1">
      <c r="A280" s="246"/>
      <c r="B280" s="247"/>
      <c r="C280" s="256"/>
      <c r="D280" s="257"/>
      <c r="E280" s="257"/>
      <c r="F280" s="257"/>
      <c r="G280" s="257"/>
      <c r="H280" s="257"/>
      <c r="I280" s="257"/>
      <c r="J280" s="257"/>
      <c r="K280" s="257"/>
      <c r="L280" s="257"/>
      <c r="M280" s="258"/>
      <c r="N280" s="251"/>
      <c r="O280" s="31"/>
      <c r="P280" s="31"/>
      <c r="Q280" s="31"/>
      <c r="R280" s="31"/>
      <c r="S280" s="31"/>
      <c r="T280" s="31"/>
      <c r="U280" s="31"/>
      <c r="V280" s="252"/>
      <c r="W280" s="252"/>
      <c r="X280" s="252"/>
      <c r="Y280" s="252"/>
      <c r="Z280" s="252"/>
      <c r="AA280" s="252"/>
      <c r="AB280" s="252"/>
      <c r="AC280" s="252"/>
      <c r="AD280" s="252"/>
      <c r="AE280" s="252"/>
      <c r="AF280" s="253"/>
      <c r="AG280" s="253"/>
      <c r="AH280" s="253"/>
      <c r="AI280" s="253"/>
      <c r="AJ280" s="253"/>
      <c r="AK280" s="253"/>
      <c r="AL280" s="253"/>
      <c r="AM280" s="253"/>
      <c r="AN280" s="253"/>
      <c r="AO280" s="253"/>
      <c r="AP280" s="253"/>
      <c r="AQ280" s="253"/>
      <c r="AR280" s="253"/>
      <c r="AS280" s="253"/>
      <c r="AT280" s="254"/>
    </row>
    <row r="281" spans="1:46" ht="27" customHeight="1">
      <c r="A281" s="246"/>
      <c r="B281" s="247"/>
      <c r="C281" s="256"/>
      <c r="D281" s="257"/>
      <c r="E281" s="257"/>
      <c r="F281" s="257"/>
      <c r="G281" s="257"/>
      <c r="H281" s="257"/>
      <c r="I281" s="257"/>
      <c r="J281" s="257"/>
      <c r="K281" s="257"/>
      <c r="L281" s="257"/>
      <c r="M281" s="259"/>
      <c r="N281" s="36"/>
      <c r="O281" s="252"/>
      <c r="P281" s="252"/>
      <c r="Q281" s="252"/>
      <c r="R281" s="252"/>
      <c r="S281" s="252"/>
      <c r="T281" s="252"/>
      <c r="U281" s="252"/>
      <c r="V281" s="252"/>
      <c r="W281" s="252"/>
      <c r="X281" s="252"/>
      <c r="Y281" s="252"/>
      <c r="Z281" s="252"/>
      <c r="AA281" s="252"/>
      <c r="AB281" s="253"/>
      <c r="AC281" s="253"/>
      <c r="AD281" s="253"/>
      <c r="AE281" s="253"/>
      <c r="AF281" s="253"/>
      <c r="AG281" s="253"/>
      <c r="AH281" s="253"/>
      <c r="AI281" s="253"/>
      <c r="AJ281" s="253"/>
      <c r="AK281" s="253"/>
      <c r="AL281" s="253"/>
      <c r="AM281" s="253"/>
      <c r="AN281" s="253"/>
      <c r="AO281" s="253"/>
      <c r="AP281" s="253"/>
      <c r="AQ281" s="253"/>
      <c r="AR281" s="253"/>
      <c r="AS281" s="253"/>
      <c r="AT281" s="254"/>
    </row>
    <row r="282" spans="1:46" ht="27" customHeight="1">
      <c r="A282" s="246"/>
      <c r="B282" s="247"/>
      <c r="C282" s="260"/>
      <c r="D282" s="261"/>
      <c r="E282" s="261"/>
      <c r="F282" s="261"/>
      <c r="G282" s="261"/>
      <c r="H282" s="261"/>
      <c r="I282" s="261"/>
      <c r="J282" s="261"/>
      <c r="K282" s="261"/>
      <c r="L282" s="261"/>
      <c r="M282" s="252"/>
      <c r="N282" s="252"/>
      <c r="O282" s="252"/>
      <c r="P282" s="252"/>
      <c r="Q282" s="252"/>
      <c r="R282" s="252"/>
      <c r="S282" s="252"/>
      <c r="T282" s="252"/>
      <c r="U282" s="252"/>
      <c r="V282" s="252"/>
      <c r="W282" s="252"/>
      <c r="X282" s="252"/>
      <c r="Y282" s="252"/>
      <c r="Z282" s="252"/>
      <c r="AA282" s="252"/>
      <c r="AB282" s="253"/>
      <c r="AC282" s="253"/>
      <c r="AD282" s="253"/>
      <c r="AE282" s="253"/>
      <c r="AF282" s="253"/>
      <c r="AG282" s="253"/>
      <c r="AH282" s="253"/>
      <c r="AI282" s="253"/>
      <c r="AJ282" s="253"/>
      <c r="AK282" s="253"/>
      <c r="AL282" s="253"/>
      <c r="AM282" s="253"/>
      <c r="AN282" s="253"/>
      <c r="AO282" s="253"/>
      <c r="AP282" s="253"/>
      <c r="AQ282" s="253"/>
      <c r="AR282" s="253"/>
      <c r="AS282" s="253"/>
      <c r="AT282" s="254"/>
    </row>
    <row r="283" spans="1:46" ht="27" customHeight="1">
      <c r="A283" s="246"/>
      <c r="B283" s="247"/>
      <c r="C283" s="252"/>
      <c r="D283" s="252"/>
      <c r="E283" s="252"/>
      <c r="F283" s="252"/>
      <c r="G283" s="252"/>
      <c r="H283" s="252"/>
      <c r="I283" s="252"/>
      <c r="J283" s="252"/>
      <c r="K283" s="252"/>
      <c r="L283" s="252"/>
      <c r="M283" s="252"/>
      <c r="N283" s="252"/>
      <c r="O283" s="252"/>
      <c r="P283" s="252"/>
      <c r="Q283" s="252"/>
      <c r="R283" s="252"/>
      <c r="S283" s="252"/>
      <c r="T283" s="252"/>
      <c r="U283" s="252"/>
      <c r="V283" s="252"/>
      <c r="W283" s="252"/>
      <c r="X283" s="252"/>
      <c r="Y283" s="252"/>
      <c r="Z283" s="252"/>
      <c r="AA283" s="252"/>
      <c r="AB283" s="252"/>
      <c r="AC283" s="252"/>
      <c r="AD283" s="252"/>
      <c r="AE283" s="252"/>
      <c r="AF283" s="253"/>
      <c r="AG283" s="253"/>
      <c r="AH283" s="253"/>
      <c r="AI283" s="253"/>
      <c r="AJ283" s="253"/>
      <c r="AK283" s="253"/>
      <c r="AL283" s="253"/>
      <c r="AM283" s="253"/>
      <c r="AN283" s="253"/>
      <c r="AO283" s="253"/>
      <c r="AP283" s="253"/>
      <c r="AQ283" s="253"/>
      <c r="AR283" s="253"/>
      <c r="AS283" s="253"/>
      <c r="AT283" s="254"/>
    </row>
    <row r="284" spans="1:46" ht="27" customHeight="1">
      <c r="A284" s="246"/>
      <c r="B284" s="247"/>
      <c r="C284" s="252"/>
      <c r="D284" s="252"/>
      <c r="E284" s="252"/>
      <c r="F284" s="252"/>
      <c r="G284" s="252"/>
      <c r="H284" s="252"/>
      <c r="I284" s="252"/>
      <c r="J284" s="252"/>
      <c r="K284" s="252"/>
      <c r="L284" s="252"/>
      <c r="M284" s="252"/>
      <c r="N284" s="252"/>
      <c r="O284" s="252"/>
      <c r="P284" s="252"/>
      <c r="Q284" s="252"/>
      <c r="R284" s="252"/>
      <c r="S284" s="252"/>
      <c r="T284" s="252"/>
      <c r="U284" s="252"/>
      <c r="V284" s="252"/>
      <c r="W284" s="252"/>
      <c r="X284" s="252"/>
      <c r="Y284" s="252"/>
      <c r="Z284" s="252"/>
      <c r="AA284" s="252"/>
      <c r="AB284" s="252"/>
      <c r="AC284" s="252"/>
      <c r="AD284" s="252"/>
      <c r="AE284" s="252"/>
      <c r="AF284" s="253"/>
      <c r="AG284" s="253"/>
      <c r="AH284" s="253"/>
      <c r="AI284" s="253"/>
      <c r="AJ284" s="253"/>
      <c r="AK284" s="253"/>
      <c r="AL284" s="253"/>
      <c r="AM284" s="253"/>
      <c r="AN284" s="253"/>
      <c r="AO284" s="253"/>
      <c r="AP284" s="253"/>
      <c r="AQ284" s="253"/>
      <c r="AR284" s="253"/>
      <c r="AS284" s="253"/>
      <c r="AT284" s="254"/>
    </row>
    <row r="285" spans="1:46" ht="27" customHeight="1">
      <c r="A285" s="246"/>
      <c r="B285" s="247"/>
      <c r="N285" s="252"/>
      <c r="O285" s="252"/>
      <c r="P285" s="252"/>
      <c r="Q285" s="252"/>
      <c r="R285" s="252"/>
      <c r="S285" s="252"/>
      <c r="T285" s="252"/>
      <c r="U285" s="252"/>
      <c r="V285" s="252"/>
      <c r="W285" s="252"/>
      <c r="X285" s="252"/>
      <c r="Y285" s="252"/>
      <c r="Z285" s="252"/>
      <c r="AA285" s="252"/>
      <c r="AB285" s="252"/>
      <c r="AC285" s="252"/>
      <c r="AD285" s="252"/>
      <c r="AE285" s="252"/>
      <c r="AF285" s="253"/>
      <c r="AG285" s="253"/>
      <c r="AH285" s="253"/>
      <c r="AI285" s="253"/>
      <c r="AJ285" s="253"/>
      <c r="AK285" s="253"/>
      <c r="AL285" s="253"/>
      <c r="AM285" s="253"/>
      <c r="AN285" s="253"/>
      <c r="AO285" s="253"/>
      <c r="AP285" s="253"/>
      <c r="AQ285" s="253"/>
      <c r="AR285" s="253"/>
      <c r="AS285" s="253"/>
      <c r="AT285" s="254"/>
    </row>
    <row r="286" spans="1:46" ht="29.25" customHeight="1">
      <c r="A286" s="246"/>
      <c r="B286" s="263"/>
      <c r="N286" s="252"/>
      <c r="O286" s="252"/>
      <c r="P286" s="252"/>
      <c r="Q286" s="252"/>
      <c r="R286" s="252"/>
      <c r="S286" s="252"/>
      <c r="T286" s="252"/>
      <c r="U286" s="252"/>
      <c r="V286" s="252"/>
      <c r="W286" s="252"/>
      <c r="X286" s="252"/>
      <c r="Y286" s="252"/>
      <c r="Z286" s="252"/>
      <c r="AA286" s="252"/>
      <c r="AB286" s="252"/>
      <c r="AC286" s="252"/>
      <c r="AD286" s="252"/>
      <c r="AE286" s="252"/>
      <c r="AF286" s="253"/>
      <c r="AG286" s="253"/>
      <c r="AH286" s="253"/>
      <c r="AI286" s="253"/>
      <c r="AJ286" s="253"/>
      <c r="AK286" s="253"/>
      <c r="AL286" s="253"/>
      <c r="AM286" s="253"/>
      <c r="AN286" s="253"/>
      <c r="AO286" s="253"/>
      <c r="AP286" s="253"/>
      <c r="AQ286" s="253"/>
      <c r="AR286" s="253"/>
      <c r="AS286" s="253"/>
      <c r="AT286" s="254"/>
    </row>
    <row r="287" spans="1:46" ht="23.25" customHeight="1">
      <c r="A287" s="246"/>
      <c r="B287" s="263"/>
      <c r="N287" s="252"/>
      <c r="O287" s="264"/>
      <c r="P287" s="264"/>
      <c r="Q287" s="264"/>
      <c r="R287" s="264"/>
      <c r="S287" s="264"/>
      <c r="T287" s="264"/>
      <c r="U287" s="264"/>
      <c r="V287" s="252"/>
      <c r="W287" s="252"/>
      <c r="X287" s="252"/>
      <c r="Y287" s="252"/>
      <c r="Z287" s="252"/>
      <c r="AA287" s="252"/>
      <c r="AB287" s="252"/>
      <c r="AC287" s="252"/>
      <c r="AD287" s="252"/>
      <c r="AE287" s="252"/>
      <c r="AF287" s="253"/>
      <c r="AG287" s="253"/>
      <c r="AH287" s="253"/>
      <c r="AI287" s="253"/>
      <c r="AJ287" s="253"/>
      <c r="AK287" s="253"/>
      <c r="AL287" s="253"/>
      <c r="AM287" s="253"/>
      <c r="AN287" s="253"/>
      <c r="AO287" s="253"/>
      <c r="AP287" s="253"/>
      <c r="AQ287" s="253"/>
      <c r="AR287" s="253"/>
      <c r="AS287" s="253"/>
      <c r="AT287" s="254"/>
    </row>
    <row r="288" spans="1:46" ht="9" customHeight="1">
      <c r="A288" s="246"/>
      <c r="B288" s="263"/>
      <c r="N288" s="265"/>
      <c r="O288" s="252"/>
      <c r="P288" s="252"/>
      <c r="Q288" s="252"/>
      <c r="R288" s="252"/>
      <c r="S288" s="252"/>
      <c r="T288" s="252"/>
      <c r="U288" s="252"/>
      <c r="V288" s="252"/>
      <c r="W288" s="252"/>
      <c r="X288" s="252"/>
      <c r="Y288" s="252"/>
      <c r="Z288" s="252"/>
      <c r="AA288" s="252"/>
      <c r="AB288" s="252"/>
      <c r="AC288" s="252"/>
      <c r="AD288" s="252"/>
      <c r="AE288" s="252"/>
      <c r="AF288" s="253"/>
      <c r="AG288" s="253"/>
      <c r="AH288" s="253"/>
      <c r="AI288" s="253"/>
      <c r="AJ288" s="253"/>
      <c r="AK288" s="253"/>
      <c r="AL288" s="253"/>
      <c r="AM288" s="253"/>
      <c r="AN288" s="253"/>
      <c r="AO288" s="253"/>
      <c r="AP288" s="253"/>
      <c r="AQ288" s="253"/>
      <c r="AR288" s="253"/>
      <c r="AS288" s="253"/>
      <c r="AT288" s="254"/>
    </row>
    <row r="289" spans="1:46" ht="52.5" customHeight="1">
      <c r="A289" s="246"/>
      <c r="B289" s="263"/>
      <c r="N289" s="252"/>
      <c r="O289" s="251"/>
      <c r="P289" s="252"/>
      <c r="Q289" s="252"/>
      <c r="R289" s="252"/>
      <c r="S289" s="252"/>
      <c r="T289" s="252"/>
      <c r="U289" s="252"/>
      <c r="V289" s="252"/>
      <c r="W289" s="252"/>
      <c r="X289" s="252"/>
      <c r="Y289" s="252"/>
      <c r="Z289" s="252"/>
      <c r="AA289" s="252"/>
      <c r="AB289" s="252"/>
      <c r="AC289" s="252"/>
      <c r="AD289" s="252"/>
      <c r="AE289" s="252"/>
      <c r="AF289" s="253"/>
      <c r="AG289" s="253"/>
      <c r="AH289" s="253"/>
      <c r="AI289" s="253"/>
      <c r="AJ289" s="253"/>
      <c r="AK289" s="253"/>
      <c r="AL289" s="253"/>
      <c r="AM289" s="253"/>
      <c r="AN289" s="253"/>
      <c r="AO289" s="253"/>
      <c r="AP289" s="253"/>
      <c r="AQ289" s="253"/>
      <c r="AR289" s="253"/>
      <c r="AS289" s="253"/>
      <c r="AT289" s="254"/>
    </row>
    <row r="290" spans="1:46" ht="29.25" customHeight="1">
      <c r="A290" s="246"/>
      <c r="B290" s="263"/>
      <c r="N290" s="266"/>
      <c r="O290" s="36"/>
      <c r="P290" s="36"/>
      <c r="Q290" s="36"/>
      <c r="R290" s="36"/>
      <c r="S290" s="36"/>
      <c r="T290" s="36"/>
      <c r="U290" s="36"/>
      <c r="V290" s="252"/>
      <c r="W290" s="252"/>
      <c r="X290" s="252"/>
      <c r="Y290" s="252"/>
      <c r="Z290" s="252"/>
      <c r="AA290" s="252"/>
      <c r="AB290" s="252"/>
      <c r="AC290" s="252"/>
      <c r="AD290" s="252"/>
      <c r="AE290" s="252"/>
      <c r="AF290" s="253"/>
      <c r="AG290" s="253"/>
      <c r="AH290" s="253"/>
      <c r="AI290" s="253"/>
      <c r="AJ290" s="253"/>
      <c r="AK290" s="253"/>
      <c r="AL290" s="253"/>
      <c r="AM290" s="253"/>
      <c r="AN290" s="253"/>
      <c r="AO290" s="253"/>
      <c r="AP290" s="253"/>
      <c r="AQ290" s="253"/>
      <c r="AR290" s="253"/>
      <c r="AS290" s="253"/>
      <c r="AT290" s="254"/>
    </row>
    <row r="291" spans="1:46" ht="71.25" customHeight="1">
      <c r="A291" s="246"/>
      <c r="B291" s="263"/>
      <c r="N291" s="252"/>
      <c r="O291" s="36"/>
      <c r="P291" s="36"/>
      <c r="Q291" s="36"/>
      <c r="R291" s="36"/>
      <c r="S291" s="36"/>
      <c r="T291" s="36"/>
      <c r="U291" s="36"/>
      <c r="V291" s="252"/>
      <c r="W291" s="252"/>
      <c r="X291" s="252"/>
      <c r="Y291" s="252"/>
      <c r="Z291" s="252"/>
      <c r="AA291" s="252"/>
      <c r="AB291" s="252"/>
      <c r="AC291" s="252"/>
      <c r="AD291" s="252"/>
      <c r="AE291" s="252"/>
      <c r="AF291" s="253"/>
      <c r="AG291" s="253"/>
      <c r="AH291" s="253"/>
      <c r="AI291" s="253"/>
      <c r="AJ291" s="253"/>
      <c r="AK291" s="253"/>
      <c r="AL291" s="253"/>
      <c r="AM291" s="253"/>
      <c r="AN291" s="253"/>
      <c r="AO291" s="253"/>
      <c r="AP291" s="253"/>
      <c r="AQ291" s="253"/>
      <c r="AR291" s="253"/>
      <c r="AS291" s="253"/>
      <c r="AT291" s="254"/>
    </row>
    <row r="292" spans="1:46" ht="20.25" customHeight="1">
      <c r="A292" s="246"/>
      <c r="B292" s="263"/>
      <c r="N292" s="267"/>
      <c r="O292" s="252"/>
      <c r="P292" s="252"/>
      <c r="Q292" s="252"/>
      <c r="R292" s="252"/>
      <c r="S292" s="252"/>
      <c r="T292" s="252"/>
      <c r="U292" s="252"/>
      <c r="V292" s="252"/>
      <c r="W292" s="252"/>
      <c r="X292" s="252"/>
      <c r="Y292" s="252"/>
      <c r="Z292" s="252"/>
      <c r="AA292" s="252"/>
      <c r="AB292" s="252"/>
      <c r="AC292" s="252"/>
      <c r="AD292" s="252"/>
      <c r="AE292" s="252"/>
      <c r="AF292" s="253"/>
      <c r="AG292" s="253"/>
      <c r="AH292" s="253"/>
      <c r="AI292" s="253"/>
      <c r="AJ292" s="253"/>
      <c r="AK292" s="253"/>
      <c r="AL292" s="253"/>
      <c r="AM292" s="253"/>
      <c r="AN292" s="253"/>
      <c r="AO292" s="253"/>
      <c r="AP292" s="253"/>
      <c r="AQ292" s="253"/>
      <c r="AR292" s="253"/>
      <c r="AS292" s="253"/>
      <c r="AT292" s="254"/>
    </row>
    <row r="293" spans="1:46" ht="40.5" customHeight="1">
      <c r="A293" s="268"/>
      <c r="B293" s="269"/>
      <c r="N293" s="252"/>
      <c r="O293" s="252"/>
      <c r="P293" s="252"/>
      <c r="Q293" s="252"/>
      <c r="R293" s="252"/>
      <c r="S293" s="252"/>
      <c r="T293" s="252"/>
      <c r="U293" s="252"/>
      <c r="V293" s="252"/>
      <c r="W293" s="252"/>
      <c r="X293" s="252"/>
      <c r="Y293" s="252"/>
      <c r="Z293" s="252"/>
      <c r="AA293" s="252"/>
      <c r="AB293" s="252"/>
      <c r="AC293" s="252"/>
      <c r="AD293" s="252"/>
      <c r="AE293" s="252"/>
      <c r="AF293" s="253"/>
      <c r="AG293" s="253"/>
      <c r="AH293" s="253"/>
      <c r="AI293" s="253"/>
      <c r="AJ293" s="253"/>
      <c r="AK293" s="253"/>
      <c r="AL293" s="253"/>
      <c r="AM293" s="253"/>
      <c r="AN293" s="253"/>
      <c r="AO293" s="253"/>
      <c r="AP293" s="253"/>
      <c r="AQ293" s="253"/>
      <c r="AR293" s="253"/>
      <c r="AS293" s="253"/>
      <c r="AT293" s="254"/>
    </row>
    <row r="294" spans="1:46" ht="86.1" customHeight="1">
      <c r="A294" s="246"/>
      <c r="B294" s="263"/>
      <c r="N294" s="252"/>
      <c r="O294" s="252"/>
      <c r="P294" s="252"/>
      <c r="Q294" s="252"/>
      <c r="R294" s="252"/>
      <c r="S294" s="252"/>
      <c r="T294" s="252"/>
      <c r="U294" s="252"/>
      <c r="V294" s="252"/>
      <c r="W294" s="252"/>
      <c r="X294" s="252"/>
      <c r="Y294" s="252"/>
      <c r="Z294" s="252"/>
      <c r="AA294" s="252"/>
      <c r="AB294" s="252"/>
      <c r="AC294" s="252"/>
      <c r="AD294" s="252"/>
      <c r="AE294" s="252"/>
      <c r="AF294" s="253"/>
      <c r="AG294" s="253"/>
      <c r="AH294" s="253"/>
      <c r="AI294" s="253"/>
      <c r="AJ294" s="253"/>
      <c r="AK294" s="253"/>
      <c r="AL294" s="253"/>
      <c r="AM294" s="253"/>
      <c r="AN294" s="253"/>
      <c r="AO294" s="253"/>
      <c r="AP294" s="253"/>
      <c r="AQ294" s="253"/>
      <c r="AR294" s="253"/>
      <c r="AS294" s="253"/>
      <c r="AT294" s="254"/>
    </row>
    <row r="295" spans="1:46" ht="26.45" customHeight="1">
      <c r="A295" s="246"/>
      <c r="B295" s="263"/>
      <c r="N295" s="252"/>
      <c r="O295" s="252"/>
      <c r="P295" s="252"/>
      <c r="Q295" s="252"/>
      <c r="R295" s="252"/>
      <c r="S295" s="252"/>
      <c r="T295" s="252"/>
      <c r="U295" s="252"/>
      <c r="V295" s="252"/>
      <c r="W295" s="252"/>
      <c r="X295" s="252"/>
      <c r="Y295" s="252"/>
      <c r="Z295" s="252"/>
      <c r="AA295" s="252"/>
      <c r="AB295" s="252"/>
      <c r="AC295" s="252"/>
      <c r="AD295" s="252"/>
      <c r="AE295" s="252"/>
      <c r="AF295" s="253"/>
      <c r="AG295" s="253"/>
      <c r="AH295" s="253"/>
      <c r="AI295" s="253"/>
      <c r="AJ295" s="253"/>
      <c r="AK295" s="253"/>
      <c r="AL295" s="253"/>
      <c r="AM295" s="253"/>
      <c r="AN295" s="253"/>
      <c r="AO295" s="253"/>
      <c r="AP295" s="253"/>
      <c r="AQ295" s="253"/>
      <c r="AR295" s="253"/>
      <c r="AS295" s="253"/>
      <c r="AT295" s="254"/>
    </row>
    <row r="296" spans="1:46" ht="26.45" customHeight="1">
      <c r="A296" s="246"/>
      <c r="B296" s="263"/>
      <c r="N296" s="252"/>
      <c r="O296" s="252"/>
      <c r="P296" s="252"/>
      <c r="Q296" s="252"/>
      <c r="R296" s="252"/>
      <c r="S296" s="252"/>
      <c r="T296" s="252"/>
      <c r="U296" s="252"/>
      <c r="V296" s="252"/>
      <c r="W296" s="252"/>
      <c r="X296" s="252"/>
      <c r="Y296" s="252"/>
      <c r="Z296" s="252"/>
      <c r="AA296" s="252"/>
      <c r="AB296" s="252"/>
      <c r="AC296" s="252"/>
      <c r="AD296" s="252"/>
      <c r="AE296" s="252"/>
      <c r="AF296" s="253"/>
      <c r="AG296" s="253"/>
      <c r="AH296" s="253"/>
      <c r="AI296" s="253"/>
      <c r="AJ296" s="253"/>
      <c r="AK296" s="253"/>
      <c r="AL296" s="253"/>
      <c r="AM296" s="253"/>
      <c r="AN296" s="253"/>
      <c r="AO296" s="253"/>
      <c r="AP296" s="253"/>
      <c r="AQ296" s="253"/>
      <c r="AR296" s="253"/>
      <c r="AS296" s="253"/>
      <c r="AT296" s="254"/>
    </row>
    <row r="297" spans="1:46" ht="26.45" customHeight="1">
      <c r="A297" s="246"/>
      <c r="B297" s="263"/>
      <c r="N297" s="252"/>
      <c r="O297" s="252"/>
      <c r="P297" s="252"/>
      <c r="Q297" s="252"/>
      <c r="R297" s="252"/>
      <c r="S297" s="252"/>
      <c r="T297" s="252"/>
      <c r="U297" s="252"/>
      <c r="V297" s="252"/>
      <c r="W297" s="252"/>
      <c r="X297" s="252"/>
      <c r="Y297" s="252"/>
      <c r="Z297" s="252"/>
      <c r="AA297" s="252"/>
      <c r="AB297" s="252"/>
      <c r="AC297" s="252"/>
      <c r="AD297" s="252"/>
      <c r="AE297" s="252"/>
      <c r="AF297" s="253"/>
      <c r="AG297" s="253"/>
      <c r="AH297" s="253"/>
      <c r="AI297" s="253"/>
      <c r="AJ297" s="253"/>
      <c r="AK297" s="253"/>
      <c r="AL297" s="253"/>
      <c r="AM297" s="253"/>
      <c r="AN297" s="253"/>
      <c r="AO297" s="253"/>
      <c r="AP297" s="253"/>
      <c r="AQ297" s="253"/>
      <c r="AR297" s="253"/>
      <c r="AS297" s="253"/>
      <c r="AT297" s="254"/>
    </row>
    <row r="298" spans="1:46" ht="26.45" customHeight="1">
      <c r="A298" s="246"/>
      <c r="B298" s="263"/>
      <c r="N298" s="252"/>
      <c r="O298" s="252"/>
      <c r="P298" s="252"/>
      <c r="Q298" s="252"/>
      <c r="R298" s="252"/>
      <c r="S298" s="252"/>
      <c r="T298" s="252"/>
      <c r="U298" s="252"/>
      <c r="V298" s="252"/>
      <c r="W298" s="252"/>
      <c r="X298" s="252"/>
      <c r="Y298" s="252"/>
      <c r="Z298" s="252"/>
      <c r="AA298" s="252"/>
      <c r="AB298" s="252"/>
      <c r="AC298" s="252"/>
      <c r="AD298" s="252"/>
      <c r="AE298" s="252"/>
      <c r="AF298" s="253"/>
      <c r="AG298" s="253"/>
      <c r="AH298" s="253"/>
      <c r="AI298" s="253"/>
      <c r="AJ298" s="253"/>
      <c r="AK298" s="253"/>
      <c r="AL298" s="253"/>
      <c r="AM298" s="253"/>
      <c r="AN298" s="253"/>
      <c r="AO298" s="253"/>
      <c r="AP298" s="253"/>
      <c r="AQ298" s="253"/>
      <c r="AR298" s="253"/>
      <c r="AS298" s="253"/>
      <c r="AT298" s="254"/>
    </row>
    <row r="299" spans="1:46" ht="26.45" customHeight="1">
      <c r="A299" s="246"/>
      <c r="B299" s="263"/>
      <c r="N299" s="252"/>
      <c r="O299" s="265"/>
      <c r="P299" s="265"/>
      <c r="Q299" s="265"/>
      <c r="R299" s="265"/>
      <c r="S299" s="265"/>
      <c r="T299" s="265"/>
      <c r="U299" s="265"/>
      <c r="V299" s="265"/>
      <c r="W299" s="265"/>
      <c r="X299" s="265"/>
      <c r="Y299" s="265"/>
      <c r="Z299" s="265"/>
      <c r="AA299" s="265"/>
      <c r="AB299" s="265"/>
      <c r="AC299" s="265"/>
      <c r="AD299" s="265"/>
      <c r="AE299" s="265"/>
      <c r="AF299" s="270"/>
      <c r="AG299" s="270"/>
      <c r="AH299" s="270"/>
      <c r="AI299" s="270"/>
      <c r="AJ299" s="270"/>
      <c r="AK299" s="270"/>
      <c r="AL299" s="270"/>
      <c r="AM299" s="270"/>
      <c r="AN299" s="270"/>
      <c r="AO299" s="271"/>
      <c r="AP299" s="272"/>
      <c r="AQ299" s="272"/>
      <c r="AR299" s="272"/>
      <c r="AS299" s="272"/>
    </row>
    <row r="300" spans="1:46" ht="26.45" customHeight="1">
      <c r="A300" s="246"/>
      <c r="B300" s="263"/>
      <c r="N300" s="252"/>
      <c r="O300" s="252"/>
      <c r="P300" s="252"/>
      <c r="Q300" s="252"/>
      <c r="R300" s="252"/>
      <c r="S300" s="252"/>
      <c r="T300" s="252"/>
      <c r="U300" s="252"/>
      <c r="V300" s="252"/>
      <c r="W300" s="252"/>
      <c r="X300" s="252"/>
      <c r="Y300" s="252"/>
      <c r="Z300" s="252"/>
      <c r="AA300" s="252"/>
      <c r="AB300" s="252"/>
      <c r="AC300" s="252"/>
      <c r="AD300" s="252"/>
      <c r="AE300" s="252"/>
      <c r="AF300" s="253"/>
      <c r="AG300" s="253"/>
      <c r="AH300" s="253"/>
      <c r="AI300" s="253"/>
      <c r="AJ300" s="253"/>
      <c r="AK300" s="253"/>
      <c r="AL300" s="253"/>
      <c r="AM300" s="253"/>
      <c r="AN300" s="253"/>
      <c r="AO300" s="254"/>
    </row>
    <row r="301" spans="1:46" s="273" customFormat="1" ht="22.5" customHeight="1">
      <c r="A301" s="246"/>
      <c r="B301" s="263"/>
      <c r="N301" s="252"/>
      <c r="O301" s="266"/>
      <c r="P301" s="266"/>
      <c r="Q301" s="266"/>
      <c r="R301" s="266"/>
      <c r="S301" s="266"/>
      <c r="T301" s="266"/>
      <c r="U301" s="266"/>
      <c r="V301" s="266"/>
      <c r="W301" s="266"/>
      <c r="X301" s="266"/>
      <c r="Y301" s="266"/>
      <c r="Z301" s="266"/>
      <c r="AA301" s="266"/>
      <c r="AB301" s="266"/>
      <c r="AC301" s="266"/>
      <c r="AD301" s="266"/>
      <c r="AE301" s="266"/>
      <c r="AF301" s="274"/>
      <c r="AG301" s="274"/>
      <c r="AH301" s="274"/>
      <c r="AI301" s="274"/>
      <c r="AJ301" s="274"/>
      <c r="AK301" s="274"/>
      <c r="AL301" s="274"/>
      <c r="AM301" s="274"/>
      <c r="AN301" s="274"/>
      <c r="AO301" s="275"/>
    </row>
    <row r="302" spans="1:46" ht="15">
      <c r="A302" s="246"/>
      <c r="B302" s="263"/>
      <c r="N302" s="252"/>
      <c r="O302" s="252"/>
      <c r="P302" s="252"/>
      <c r="Q302" s="252"/>
      <c r="R302" s="252"/>
      <c r="S302" s="252"/>
      <c r="T302" s="252"/>
      <c r="U302" s="252"/>
      <c r="V302" s="252"/>
      <c r="W302" s="252"/>
      <c r="X302" s="252"/>
      <c r="Y302" s="252"/>
      <c r="Z302" s="252"/>
      <c r="AA302" s="252"/>
      <c r="AB302" s="252"/>
      <c r="AC302" s="252"/>
      <c r="AD302" s="252"/>
      <c r="AE302" s="252"/>
      <c r="AF302" s="253"/>
      <c r="AG302" s="253"/>
      <c r="AH302" s="253"/>
      <c r="AI302" s="253"/>
      <c r="AJ302" s="253"/>
      <c r="AK302" s="253"/>
      <c r="AL302" s="253"/>
      <c r="AM302" s="253"/>
      <c r="AN302" s="253"/>
      <c r="AO302" s="254"/>
    </row>
    <row r="303" spans="1:46" ht="15">
      <c r="A303" s="246"/>
      <c r="B303" s="263"/>
      <c r="N303" s="252"/>
      <c r="O303" s="252"/>
      <c r="P303" s="252"/>
      <c r="Q303" s="252"/>
      <c r="R303" s="252"/>
      <c r="S303" s="252"/>
      <c r="T303" s="252"/>
      <c r="U303" s="252"/>
      <c r="V303" s="252"/>
      <c r="W303" s="252"/>
      <c r="X303" s="252"/>
      <c r="Y303" s="252"/>
      <c r="Z303" s="252"/>
      <c r="AA303" s="252"/>
      <c r="AB303" s="252"/>
      <c r="AC303" s="252"/>
      <c r="AD303" s="252"/>
      <c r="AE303" s="252"/>
      <c r="AF303" s="253"/>
      <c r="AG303" s="253"/>
      <c r="AH303" s="253"/>
      <c r="AI303" s="253"/>
      <c r="AJ303" s="253"/>
      <c r="AK303" s="253"/>
      <c r="AL303" s="253"/>
      <c r="AM303" s="253"/>
      <c r="AN303" s="253"/>
      <c r="AO303" s="254"/>
    </row>
    <row r="304" spans="1:46" ht="15">
      <c r="A304" s="246"/>
      <c r="B304" s="263"/>
      <c r="N304" s="252"/>
      <c r="O304" s="252"/>
      <c r="P304" s="252"/>
      <c r="Q304" s="252"/>
      <c r="R304" s="252"/>
      <c r="S304" s="252"/>
      <c r="T304" s="252"/>
      <c r="U304" s="252"/>
      <c r="V304" s="252"/>
      <c r="W304" s="252"/>
      <c r="X304" s="252"/>
      <c r="Y304" s="252"/>
      <c r="Z304" s="252"/>
      <c r="AA304" s="252"/>
      <c r="AB304" s="252"/>
      <c r="AC304" s="252"/>
      <c r="AD304" s="252"/>
      <c r="AE304" s="252"/>
      <c r="AF304" s="253"/>
      <c r="AG304" s="253"/>
      <c r="AH304" s="253"/>
      <c r="AI304" s="253"/>
      <c r="AJ304" s="253"/>
      <c r="AK304" s="253"/>
      <c r="AL304" s="253"/>
      <c r="AM304" s="253"/>
      <c r="AN304" s="253"/>
      <c r="AO304" s="254"/>
    </row>
    <row r="305" spans="1:46" ht="31.5" customHeight="1">
      <c r="A305" s="246"/>
      <c r="B305" s="263"/>
      <c r="N305" s="252"/>
      <c r="O305" s="252"/>
      <c r="P305" s="252"/>
      <c r="Q305" s="252"/>
      <c r="R305" s="252"/>
      <c r="S305" s="252"/>
      <c r="T305" s="252"/>
      <c r="U305" s="252"/>
      <c r="V305" s="252"/>
      <c r="W305" s="252"/>
      <c r="X305" s="252"/>
      <c r="Y305" s="252"/>
      <c r="Z305" s="252"/>
      <c r="AA305" s="252"/>
      <c r="AB305" s="252"/>
      <c r="AC305" s="252"/>
      <c r="AD305" s="252"/>
      <c r="AE305" s="252"/>
      <c r="AF305" s="253"/>
      <c r="AG305" s="253"/>
      <c r="AH305" s="253"/>
      <c r="AI305" s="253"/>
      <c r="AJ305" s="253"/>
      <c r="AK305" s="253"/>
      <c r="AL305" s="253"/>
      <c r="AM305" s="253"/>
      <c r="AN305" s="253"/>
      <c r="AO305" s="254"/>
    </row>
    <row r="306" spans="1:46" ht="28.5" customHeight="1">
      <c r="A306" s="246"/>
      <c r="B306" s="263"/>
      <c r="N306" s="252"/>
      <c r="O306" s="252"/>
      <c r="P306" s="252"/>
      <c r="Q306" s="252"/>
      <c r="R306" s="252"/>
      <c r="S306" s="252"/>
      <c r="T306" s="252"/>
      <c r="U306" s="252"/>
      <c r="V306" s="252"/>
      <c r="W306" s="252"/>
      <c r="X306" s="252"/>
      <c r="Y306" s="252"/>
      <c r="Z306" s="252"/>
      <c r="AA306" s="252"/>
      <c r="AB306" s="252"/>
      <c r="AC306" s="252"/>
      <c r="AD306" s="252"/>
      <c r="AE306" s="252"/>
      <c r="AF306" s="253"/>
      <c r="AG306" s="253"/>
      <c r="AH306" s="253"/>
      <c r="AI306" s="253"/>
      <c r="AJ306" s="253"/>
      <c r="AK306" s="253"/>
      <c r="AL306" s="253"/>
      <c r="AM306" s="253"/>
      <c r="AN306" s="253"/>
      <c r="AO306" s="254"/>
    </row>
    <row r="307" spans="1:46" ht="29.25" customHeight="1">
      <c r="A307" s="246"/>
      <c r="B307" s="263"/>
      <c r="N307" s="252"/>
      <c r="O307" s="252"/>
      <c r="P307" s="252"/>
      <c r="Q307" s="252"/>
      <c r="R307" s="252"/>
      <c r="S307" s="252"/>
      <c r="T307" s="252"/>
      <c r="U307" s="252"/>
      <c r="V307" s="252"/>
      <c r="W307" s="252"/>
      <c r="X307" s="252"/>
      <c r="Y307" s="252"/>
      <c r="Z307" s="252"/>
      <c r="AA307" s="252"/>
      <c r="AB307" s="252"/>
      <c r="AC307" s="252"/>
      <c r="AD307" s="252"/>
      <c r="AE307" s="252"/>
      <c r="AF307" s="253"/>
      <c r="AG307" s="253"/>
      <c r="AH307" s="253"/>
      <c r="AI307" s="253"/>
      <c r="AJ307" s="253"/>
      <c r="AK307" s="253"/>
      <c r="AL307" s="253"/>
      <c r="AM307" s="253"/>
      <c r="AN307" s="253"/>
      <c r="AO307" s="254"/>
    </row>
    <row r="308" spans="1:46" ht="29.25" customHeight="1">
      <c r="A308" s="246"/>
      <c r="B308" s="263"/>
      <c r="N308" s="252"/>
      <c r="O308" s="252"/>
      <c r="P308" s="252"/>
      <c r="Q308" s="252"/>
      <c r="R308" s="252"/>
      <c r="S308" s="252"/>
      <c r="T308" s="252"/>
      <c r="U308" s="252"/>
      <c r="V308" s="252"/>
      <c r="W308" s="252"/>
      <c r="X308" s="252"/>
      <c r="Y308" s="252"/>
      <c r="Z308" s="252"/>
      <c r="AA308" s="252"/>
      <c r="AB308" s="252"/>
      <c r="AC308" s="252"/>
      <c r="AD308" s="252"/>
      <c r="AE308" s="252"/>
      <c r="AF308" s="253"/>
      <c r="AG308" s="253"/>
      <c r="AH308" s="253"/>
      <c r="AI308" s="253"/>
      <c r="AJ308" s="253"/>
      <c r="AK308" s="253"/>
      <c r="AL308" s="253"/>
      <c r="AM308" s="253"/>
      <c r="AN308" s="253"/>
      <c r="AO308" s="254"/>
    </row>
    <row r="309" spans="1:46" ht="29.25" customHeight="1">
      <c r="A309" s="246"/>
      <c r="B309" s="263"/>
      <c r="N309" s="252"/>
      <c r="O309" s="252"/>
      <c r="P309" s="252"/>
      <c r="Q309" s="252"/>
      <c r="R309" s="252"/>
      <c r="S309" s="252"/>
      <c r="T309" s="252"/>
      <c r="U309" s="252"/>
      <c r="V309" s="252"/>
      <c r="W309" s="252"/>
      <c r="X309" s="252"/>
      <c r="Y309" s="252"/>
      <c r="Z309" s="252"/>
      <c r="AA309" s="252"/>
      <c r="AB309" s="252"/>
      <c r="AC309" s="252"/>
      <c r="AD309" s="252"/>
      <c r="AE309" s="252"/>
      <c r="AF309" s="253"/>
      <c r="AG309" s="253"/>
      <c r="AH309" s="253"/>
      <c r="AI309" s="253"/>
      <c r="AJ309" s="253"/>
      <c r="AK309" s="253"/>
      <c r="AL309" s="253"/>
      <c r="AM309" s="253"/>
      <c r="AN309" s="253"/>
      <c r="AO309" s="254"/>
    </row>
    <row r="310" spans="1:46" ht="29.25" customHeight="1">
      <c r="A310" s="246"/>
      <c r="B310" s="263"/>
      <c r="N310" s="252"/>
      <c r="O310" s="252"/>
      <c r="P310" s="252"/>
      <c r="Q310" s="252"/>
      <c r="R310" s="252"/>
      <c r="S310" s="252"/>
      <c r="T310" s="252"/>
      <c r="U310" s="252"/>
      <c r="V310" s="252"/>
      <c r="W310" s="252"/>
      <c r="X310" s="252"/>
      <c r="Y310" s="252"/>
      <c r="Z310" s="252"/>
      <c r="AA310" s="252"/>
      <c r="AB310" s="252"/>
      <c r="AC310" s="252"/>
      <c r="AD310" s="252"/>
      <c r="AE310" s="252"/>
      <c r="AF310" s="253"/>
      <c r="AG310" s="253"/>
      <c r="AH310" s="253"/>
      <c r="AI310" s="253"/>
      <c r="AJ310" s="253"/>
      <c r="AK310" s="253"/>
      <c r="AL310" s="253"/>
      <c r="AM310" s="253"/>
      <c r="AN310" s="253"/>
      <c r="AO310" s="254"/>
    </row>
    <row r="311" spans="1:46" ht="29.25" customHeight="1">
      <c r="A311" s="246"/>
      <c r="B311" s="263"/>
      <c r="N311" s="252"/>
      <c r="O311" s="252"/>
      <c r="P311" s="252"/>
      <c r="Q311" s="252"/>
      <c r="R311" s="252"/>
      <c r="S311" s="252"/>
      <c r="T311" s="252"/>
      <c r="U311" s="252"/>
      <c r="V311" s="252"/>
      <c r="W311" s="252"/>
      <c r="X311" s="252"/>
      <c r="Y311" s="252"/>
      <c r="Z311" s="252"/>
      <c r="AA311" s="252"/>
      <c r="AB311" s="252"/>
      <c r="AC311" s="252"/>
      <c r="AD311" s="252"/>
      <c r="AE311" s="252"/>
      <c r="AF311" s="253"/>
      <c r="AG311" s="253"/>
      <c r="AH311" s="253"/>
      <c r="AI311" s="253"/>
      <c r="AJ311" s="253"/>
      <c r="AK311" s="253"/>
      <c r="AL311" s="253"/>
      <c r="AM311" s="253"/>
      <c r="AN311" s="253"/>
      <c r="AO311" s="254"/>
    </row>
    <row r="312" spans="1:46" ht="18.75" customHeight="1">
      <c r="A312" s="246"/>
      <c r="B312" s="263"/>
      <c r="N312" s="252"/>
      <c r="O312" s="252"/>
      <c r="P312" s="252"/>
      <c r="Q312" s="252"/>
      <c r="R312" s="252"/>
      <c r="S312" s="252"/>
      <c r="T312" s="252"/>
      <c r="U312" s="252"/>
      <c r="V312" s="252"/>
      <c r="W312" s="252"/>
      <c r="X312" s="252"/>
      <c r="Y312" s="252"/>
      <c r="Z312" s="252"/>
      <c r="AA312" s="252"/>
      <c r="AB312" s="252"/>
      <c r="AC312" s="252"/>
      <c r="AD312" s="252"/>
      <c r="AE312" s="252"/>
      <c r="AF312" s="253"/>
      <c r="AG312" s="253"/>
      <c r="AH312" s="253"/>
      <c r="AI312" s="253"/>
      <c r="AJ312" s="253"/>
      <c r="AK312" s="253"/>
      <c r="AL312" s="253"/>
      <c r="AM312" s="253"/>
      <c r="AN312" s="253"/>
      <c r="AO312" s="254"/>
    </row>
    <row r="313" spans="1:46" ht="15">
      <c r="A313" s="268"/>
      <c r="B313" s="269"/>
      <c r="N313" s="252"/>
      <c r="O313" s="252"/>
      <c r="P313" s="252"/>
      <c r="Q313" s="252"/>
      <c r="R313" s="252"/>
      <c r="S313" s="252"/>
      <c r="T313" s="252"/>
      <c r="U313" s="252"/>
      <c r="V313" s="252"/>
      <c r="W313" s="252"/>
      <c r="X313" s="252"/>
      <c r="Y313" s="252"/>
      <c r="Z313" s="252"/>
      <c r="AA313" s="252"/>
      <c r="AB313" s="252"/>
      <c r="AC313" s="252"/>
      <c r="AD313" s="252"/>
      <c r="AE313" s="252"/>
      <c r="AF313" s="253"/>
      <c r="AG313" s="253"/>
      <c r="AH313" s="253"/>
      <c r="AI313" s="253"/>
      <c r="AJ313" s="253"/>
      <c r="AK313" s="253"/>
      <c r="AL313" s="253"/>
      <c r="AM313" s="253"/>
      <c r="AN313" s="253"/>
      <c r="AO313" s="254"/>
    </row>
    <row r="314" spans="1:46" ht="33.75" customHeight="1">
      <c r="A314" s="268"/>
      <c r="B314" s="269"/>
      <c r="N314" s="252"/>
      <c r="O314" s="252"/>
      <c r="P314" s="252"/>
      <c r="Q314" s="252"/>
      <c r="R314" s="252"/>
      <c r="S314" s="252"/>
      <c r="T314" s="252"/>
      <c r="U314" s="252"/>
      <c r="V314" s="252"/>
      <c r="W314" s="252"/>
      <c r="X314" s="252"/>
      <c r="Y314" s="252"/>
      <c r="Z314" s="252"/>
      <c r="AA314" s="252"/>
      <c r="AB314" s="252"/>
      <c r="AC314" s="252"/>
      <c r="AD314" s="252"/>
      <c r="AE314" s="252"/>
      <c r="AF314" s="253"/>
      <c r="AG314" s="253"/>
      <c r="AH314" s="253"/>
      <c r="AI314" s="253"/>
      <c r="AJ314" s="253"/>
      <c r="AK314" s="253"/>
      <c r="AL314" s="253"/>
      <c r="AM314" s="253"/>
      <c r="AN314" s="253"/>
      <c r="AO314" s="254"/>
    </row>
    <row r="315" spans="1:46" ht="29.25" customHeight="1">
      <c r="A315" s="268"/>
      <c r="B315" s="269"/>
      <c r="N315" s="252"/>
      <c r="O315" s="252"/>
      <c r="P315" s="252"/>
      <c r="Q315" s="252"/>
      <c r="R315" s="252"/>
      <c r="S315" s="252"/>
      <c r="T315" s="252"/>
      <c r="U315" s="252"/>
      <c r="V315" s="252"/>
      <c r="W315" s="252"/>
      <c r="X315" s="252"/>
      <c r="Y315" s="252"/>
      <c r="Z315" s="252"/>
      <c r="AA315" s="252"/>
      <c r="AB315" s="252"/>
      <c r="AC315" s="252"/>
      <c r="AD315" s="252"/>
      <c r="AE315" s="252"/>
      <c r="AF315" s="253"/>
      <c r="AG315" s="253"/>
      <c r="AH315" s="253"/>
      <c r="AI315" s="253"/>
      <c r="AJ315" s="253"/>
      <c r="AK315" s="253"/>
      <c r="AL315" s="253"/>
      <c r="AM315" s="253"/>
      <c r="AN315" s="253"/>
      <c r="AO315" s="253"/>
      <c r="AP315" s="253"/>
      <c r="AQ315" s="253"/>
      <c r="AR315" s="253"/>
      <c r="AS315" s="253"/>
      <c r="AT315" s="254"/>
    </row>
    <row r="316" spans="1:46" ht="23.25" customHeight="1">
      <c r="A316" s="268"/>
      <c r="B316" s="269"/>
      <c r="N316" s="252"/>
      <c r="O316" s="264"/>
      <c r="P316" s="264"/>
      <c r="Q316" s="264"/>
      <c r="R316" s="264"/>
      <c r="S316" s="264"/>
      <c r="T316" s="264"/>
      <c r="U316" s="264"/>
      <c r="V316" s="252"/>
      <c r="W316" s="252"/>
      <c r="X316" s="252"/>
      <c r="Y316" s="252"/>
      <c r="Z316" s="252"/>
      <c r="AA316" s="252"/>
      <c r="AB316" s="252"/>
      <c r="AC316" s="252"/>
      <c r="AD316" s="252"/>
      <c r="AE316" s="252"/>
      <c r="AF316" s="253"/>
      <c r="AG316" s="253"/>
      <c r="AH316" s="253"/>
      <c r="AI316" s="253"/>
      <c r="AJ316" s="253"/>
      <c r="AK316" s="253"/>
      <c r="AL316" s="253"/>
      <c r="AM316" s="253"/>
      <c r="AN316" s="253"/>
      <c r="AO316" s="253"/>
      <c r="AP316" s="253"/>
      <c r="AQ316" s="253"/>
      <c r="AR316" s="253"/>
      <c r="AS316" s="253"/>
      <c r="AT316" s="254"/>
    </row>
    <row r="317" spans="1:46" ht="9" customHeight="1">
      <c r="A317" s="268"/>
      <c r="B317" s="269"/>
      <c r="N317" s="265"/>
      <c r="O317" s="252"/>
      <c r="P317" s="252"/>
      <c r="Q317" s="252"/>
      <c r="R317" s="252"/>
      <c r="S317" s="252"/>
      <c r="T317" s="252"/>
      <c r="U317" s="252"/>
      <c r="V317" s="252"/>
      <c r="W317" s="252"/>
      <c r="X317" s="252"/>
      <c r="Y317" s="252"/>
      <c r="Z317" s="252"/>
      <c r="AA317" s="252"/>
      <c r="AB317" s="252"/>
      <c r="AC317" s="252"/>
      <c r="AD317" s="252"/>
      <c r="AE317" s="252"/>
      <c r="AF317" s="253"/>
      <c r="AG317" s="253"/>
      <c r="AH317" s="253"/>
      <c r="AI317" s="253"/>
      <c r="AJ317" s="253"/>
      <c r="AK317" s="253"/>
      <c r="AL317" s="253"/>
      <c r="AM317" s="253"/>
      <c r="AN317" s="253"/>
      <c r="AO317" s="253"/>
      <c r="AP317" s="253"/>
      <c r="AQ317" s="253"/>
      <c r="AR317" s="253"/>
      <c r="AS317" s="253"/>
      <c r="AT317" s="254"/>
    </row>
    <row r="318" spans="1:46" ht="35.25" customHeight="1">
      <c r="A318" s="246"/>
      <c r="B318" s="263"/>
      <c r="N318" s="252"/>
      <c r="O318" s="252"/>
      <c r="P318" s="252"/>
      <c r="Q318" s="252"/>
      <c r="R318" s="252"/>
      <c r="S318" s="252"/>
      <c r="T318" s="252"/>
      <c r="U318" s="252"/>
      <c r="V318" s="252"/>
      <c r="W318" s="252"/>
      <c r="X318" s="252"/>
      <c r="Y318" s="252"/>
      <c r="Z318" s="252"/>
      <c r="AA318" s="252"/>
      <c r="AB318" s="252"/>
      <c r="AC318" s="252"/>
      <c r="AD318" s="252"/>
      <c r="AE318" s="252"/>
      <c r="AF318" s="253"/>
      <c r="AG318" s="253"/>
      <c r="AH318" s="253"/>
      <c r="AI318" s="253"/>
      <c r="AJ318" s="253"/>
      <c r="AK318" s="253"/>
      <c r="AL318" s="253"/>
      <c r="AM318" s="253"/>
      <c r="AN318" s="253"/>
      <c r="AO318" s="254"/>
    </row>
    <row r="319" spans="1:46" ht="35.25" customHeight="1">
      <c r="A319" s="246"/>
      <c r="B319" s="263"/>
      <c r="N319" s="252"/>
      <c r="O319" s="252"/>
      <c r="P319" s="252"/>
      <c r="Q319" s="252"/>
      <c r="R319" s="252"/>
      <c r="S319" s="252"/>
      <c r="T319" s="252"/>
      <c r="U319" s="252"/>
      <c r="V319" s="252"/>
      <c r="W319" s="252"/>
      <c r="X319" s="252"/>
      <c r="Y319" s="252"/>
      <c r="Z319" s="252"/>
      <c r="AA319" s="252"/>
      <c r="AB319" s="252"/>
      <c r="AC319" s="252"/>
      <c r="AD319" s="252"/>
      <c r="AE319" s="252"/>
      <c r="AF319" s="253"/>
      <c r="AG319" s="253"/>
      <c r="AH319" s="253"/>
      <c r="AI319" s="253"/>
      <c r="AJ319" s="253"/>
      <c r="AK319" s="253"/>
      <c r="AL319" s="253"/>
      <c r="AM319" s="253"/>
      <c r="AN319" s="253"/>
      <c r="AO319" s="254"/>
    </row>
    <row r="320" spans="1:46" ht="74.25" customHeight="1">
      <c r="A320" s="246"/>
      <c r="B320" s="263"/>
      <c r="N320" s="252"/>
      <c r="O320" s="252"/>
      <c r="P320" s="252"/>
      <c r="Q320" s="252"/>
      <c r="R320" s="252"/>
      <c r="S320" s="252"/>
      <c r="T320" s="252"/>
      <c r="U320" s="252"/>
      <c r="V320" s="252"/>
      <c r="W320" s="252"/>
      <c r="X320" s="252"/>
      <c r="Y320" s="252"/>
      <c r="Z320" s="252"/>
      <c r="AA320" s="252"/>
      <c r="AB320" s="252"/>
      <c r="AC320" s="252"/>
      <c r="AD320" s="252"/>
      <c r="AE320" s="252"/>
      <c r="AF320" s="253"/>
      <c r="AG320" s="253"/>
      <c r="AH320" s="253"/>
      <c r="AI320" s="253"/>
      <c r="AJ320" s="253"/>
      <c r="AK320" s="253"/>
      <c r="AL320" s="253"/>
      <c r="AM320" s="253"/>
      <c r="AN320" s="253"/>
      <c r="AO320" s="254"/>
    </row>
    <row r="321" spans="1:41" s="273" customFormat="1" ht="35.25" customHeight="1">
      <c r="A321" s="246"/>
      <c r="B321" s="263"/>
      <c r="N321" s="252"/>
      <c r="O321" s="252"/>
      <c r="P321" s="252"/>
      <c r="Q321" s="252"/>
      <c r="R321" s="252"/>
      <c r="S321" s="252"/>
      <c r="T321" s="252"/>
      <c r="U321" s="252"/>
      <c r="V321" s="252"/>
      <c r="W321" s="252"/>
      <c r="X321" s="252"/>
      <c r="Y321" s="252"/>
      <c r="Z321" s="252"/>
      <c r="AA321" s="252"/>
      <c r="AB321" s="252"/>
      <c r="AC321" s="252"/>
      <c r="AD321" s="252"/>
      <c r="AE321" s="252"/>
      <c r="AF321" s="253"/>
      <c r="AG321" s="253"/>
      <c r="AH321" s="253"/>
      <c r="AI321" s="253"/>
      <c r="AJ321" s="253"/>
      <c r="AK321" s="253"/>
      <c r="AL321" s="253"/>
      <c r="AM321" s="253"/>
      <c r="AN321" s="274"/>
      <c r="AO321" s="275"/>
    </row>
    <row r="322" spans="1:41" s="273" customFormat="1" ht="39.75" customHeight="1">
      <c r="A322" s="246"/>
      <c r="B322" s="263"/>
      <c r="N322" s="252"/>
      <c r="O322" s="252"/>
      <c r="P322" s="252"/>
      <c r="Q322" s="252"/>
      <c r="R322" s="252"/>
      <c r="S322" s="252"/>
      <c r="T322" s="252"/>
      <c r="U322" s="252"/>
      <c r="V322" s="252"/>
      <c r="W322" s="252"/>
      <c r="X322" s="252"/>
      <c r="Y322" s="252"/>
      <c r="Z322" s="252"/>
      <c r="AA322" s="252"/>
      <c r="AB322" s="252"/>
      <c r="AC322" s="252"/>
      <c r="AD322" s="252"/>
      <c r="AE322" s="252"/>
      <c r="AF322" s="253"/>
      <c r="AG322" s="253"/>
      <c r="AH322" s="253"/>
      <c r="AI322" s="253"/>
      <c r="AJ322" s="253"/>
      <c r="AK322" s="253"/>
      <c r="AL322" s="253"/>
      <c r="AM322" s="253"/>
      <c r="AN322" s="274"/>
      <c r="AO322" s="275"/>
    </row>
    <row r="323" spans="1:41" ht="29.25" customHeight="1">
      <c r="A323" s="268"/>
      <c r="B323" s="269"/>
      <c r="N323" s="252"/>
      <c r="O323" s="252"/>
      <c r="P323" s="252"/>
      <c r="Q323" s="252"/>
      <c r="R323" s="252"/>
      <c r="S323" s="252"/>
      <c r="T323" s="252"/>
      <c r="U323" s="252"/>
      <c r="V323" s="252"/>
      <c r="W323" s="252"/>
      <c r="X323" s="252"/>
      <c r="Y323" s="252"/>
      <c r="Z323" s="252"/>
      <c r="AA323" s="252"/>
      <c r="AB323" s="252"/>
      <c r="AC323" s="252"/>
      <c r="AD323" s="252"/>
      <c r="AE323" s="252"/>
      <c r="AF323" s="253"/>
      <c r="AG323" s="253"/>
      <c r="AH323" s="253"/>
      <c r="AI323" s="253"/>
      <c r="AJ323" s="253"/>
      <c r="AK323" s="253"/>
      <c r="AL323" s="253"/>
      <c r="AM323" s="253"/>
      <c r="AN323" s="253"/>
      <c r="AO323" s="254"/>
    </row>
    <row r="324" spans="1:41" ht="29.25" customHeight="1">
      <c r="A324" s="246"/>
      <c r="B324" s="263"/>
      <c r="N324" s="252"/>
      <c r="O324" s="252"/>
      <c r="P324" s="252"/>
      <c r="Q324" s="252"/>
      <c r="R324" s="252"/>
      <c r="S324" s="252"/>
      <c r="T324" s="252"/>
      <c r="U324" s="252"/>
      <c r="V324" s="252"/>
      <c r="W324" s="252"/>
      <c r="X324" s="252"/>
      <c r="Y324" s="252"/>
      <c r="Z324" s="252"/>
      <c r="AA324" s="252"/>
      <c r="AB324" s="252"/>
      <c r="AC324" s="252"/>
      <c r="AD324" s="252"/>
      <c r="AE324" s="252"/>
      <c r="AF324" s="253"/>
      <c r="AG324" s="253"/>
      <c r="AH324" s="253"/>
      <c r="AI324" s="253"/>
      <c r="AJ324" s="253"/>
      <c r="AK324" s="253"/>
      <c r="AL324" s="253"/>
      <c r="AM324" s="253"/>
      <c r="AN324" s="253"/>
      <c r="AO324" s="254"/>
    </row>
    <row r="325" spans="1:41" ht="29.25" customHeight="1">
      <c r="A325" s="246"/>
      <c r="B325" s="263"/>
      <c r="N325" s="252"/>
      <c r="O325" s="252"/>
      <c r="P325" s="252"/>
      <c r="Q325" s="252"/>
      <c r="R325" s="252"/>
      <c r="S325" s="252"/>
      <c r="T325" s="252"/>
      <c r="U325" s="252"/>
      <c r="V325" s="252"/>
      <c r="W325" s="252"/>
      <c r="X325" s="252"/>
      <c r="Y325" s="252"/>
      <c r="Z325" s="252"/>
      <c r="AA325" s="252"/>
      <c r="AB325" s="252"/>
      <c r="AC325" s="252"/>
      <c r="AD325" s="252"/>
      <c r="AE325" s="252"/>
      <c r="AF325" s="253"/>
      <c r="AG325" s="253"/>
      <c r="AH325" s="253"/>
      <c r="AI325" s="253"/>
      <c r="AJ325" s="253"/>
      <c r="AK325" s="253"/>
      <c r="AL325" s="253"/>
      <c r="AM325" s="253"/>
      <c r="AN325" s="253"/>
      <c r="AO325" s="254"/>
    </row>
    <row r="326" spans="1:41" ht="39" customHeight="1">
      <c r="A326" s="246"/>
      <c r="B326" s="263"/>
      <c r="C326" s="252"/>
      <c r="D326" s="252"/>
      <c r="E326" s="252"/>
      <c r="F326" s="252"/>
      <c r="G326" s="252"/>
      <c r="H326" s="252"/>
      <c r="I326" s="252"/>
      <c r="J326" s="252"/>
      <c r="K326" s="252"/>
      <c r="L326" s="276"/>
      <c r="M326" s="276"/>
      <c r="N326" s="252"/>
      <c r="O326" s="252"/>
      <c r="P326" s="252"/>
      <c r="Q326" s="252"/>
      <c r="R326" s="252"/>
      <c r="S326" s="252"/>
      <c r="T326" s="252"/>
      <c r="U326" s="252"/>
      <c r="V326" s="252"/>
      <c r="W326" s="252"/>
      <c r="X326" s="252"/>
      <c r="Y326" s="252"/>
      <c r="Z326" s="252"/>
      <c r="AA326" s="252"/>
      <c r="AB326" s="252"/>
      <c r="AC326" s="252"/>
      <c r="AD326" s="252"/>
      <c r="AE326" s="252"/>
      <c r="AF326" s="253"/>
      <c r="AG326" s="253"/>
      <c r="AH326" s="253"/>
      <c r="AI326" s="253"/>
      <c r="AJ326" s="253"/>
      <c r="AK326" s="253"/>
      <c r="AL326" s="253"/>
      <c r="AM326" s="253"/>
      <c r="AN326" s="253"/>
      <c r="AO326" s="254"/>
    </row>
    <row r="327" spans="1:41" ht="40.5" customHeight="1">
      <c r="A327" s="246"/>
      <c r="B327" s="263"/>
      <c r="C327" s="252"/>
      <c r="D327" s="252"/>
      <c r="E327" s="252"/>
      <c r="F327" s="252"/>
      <c r="G327" s="252"/>
      <c r="H327" s="252"/>
      <c r="I327" s="252"/>
      <c r="J327" s="252"/>
      <c r="K327" s="252"/>
      <c r="L327" s="277"/>
      <c r="M327" s="277"/>
      <c r="N327" s="252"/>
      <c r="O327" s="252"/>
      <c r="P327" s="252"/>
      <c r="Q327" s="252"/>
      <c r="R327" s="252"/>
      <c r="S327" s="252"/>
      <c r="T327" s="252"/>
      <c r="U327" s="252"/>
      <c r="V327" s="252"/>
      <c r="W327" s="252"/>
      <c r="X327" s="252"/>
      <c r="Y327" s="252"/>
      <c r="Z327" s="252"/>
      <c r="AA327" s="252"/>
      <c r="AB327" s="252"/>
      <c r="AC327" s="252"/>
      <c r="AD327" s="252"/>
      <c r="AE327" s="252"/>
      <c r="AF327" s="253"/>
      <c r="AG327" s="253"/>
      <c r="AH327" s="253"/>
      <c r="AI327" s="253"/>
      <c r="AJ327" s="253"/>
      <c r="AK327" s="253"/>
      <c r="AL327" s="253"/>
      <c r="AM327" s="253"/>
      <c r="AN327" s="253"/>
      <c r="AO327" s="254"/>
    </row>
    <row r="328" spans="1:41" ht="24.75" customHeight="1">
      <c r="A328" s="246"/>
      <c r="B328" s="263"/>
      <c r="C328" s="252"/>
      <c r="D328" s="252"/>
      <c r="E328" s="252"/>
      <c r="F328" s="252"/>
      <c r="G328" s="252"/>
      <c r="H328" s="252"/>
      <c r="I328" s="252"/>
      <c r="J328" s="252"/>
      <c r="K328" s="252"/>
      <c r="L328" s="277"/>
      <c r="M328" s="277"/>
      <c r="N328" s="252"/>
      <c r="O328" s="252"/>
      <c r="P328" s="252"/>
      <c r="Q328" s="252"/>
      <c r="R328" s="252"/>
      <c r="S328" s="252"/>
      <c r="T328" s="252"/>
      <c r="U328" s="252"/>
      <c r="V328" s="252"/>
      <c r="W328" s="252"/>
      <c r="X328" s="252"/>
      <c r="Y328" s="252"/>
      <c r="Z328" s="252"/>
      <c r="AA328" s="252"/>
      <c r="AB328" s="252"/>
      <c r="AC328" s="252"/>
      <c r="AD328" s="252"/>
      <c r="AE328" s="252"/>
      <c r="AF328" s="253"/>
      <c r="AG328" s="253"/>
      <c r="AH328" s="253"/>
      <c r="AI328" s="253"/>
      <c r="AJ328" s="253"/>
      <c r="AK328" s="253"/>
      <c r="AL328" s="253"/>
      <c r="AM328" s="253"/>
      <c r="AN328" s="253"/>
      <c r="AO328" s="254"/>
    </row>
    <row r="329" spans="1:41" ht="24.75" customHeight="1">
      <c r="A329" s="246"/>
      <c r="B329" s="263"/>
      <c r="C329" s="252"/>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c r="AA329" s="252"/>
      <c r="AB329" s="252"/>
      <c r="AC329" s="252"/>
      <c r="AD329" s="252"/>
      <c r="AE329" s="252"/>
      <c r="AF329" s="253"/>
      <c r="AG329" s="253"/>
      <c r="AH329" s="253"/>
      <c r="AI329" s="253"/>
      <c r="AJ329" s="253"/>
      <c r="AK329" s="253"/>
      <c r="AL329" s="253"/>
      <c r="AM329" s="253"/>
      <c r="AN329" s="253"/>
      <c r="AO329" s="254"/>
    </row>
    <row r="330" spans="1:41" ht="10.5" customHeight="1">
      <c r="A330" s="246"/>
      <c r="B330" s="263"/>
      <c r="C330" s="252"/>
      <c r="D330" s="252"/>
      <c r="E330" s="252"/>
      <c r="F330" s="252"/>
      <c r="G330" s="252"/>
      <c r="H330" s="252"/>
      <c r="I330" s="252"/>
      <c r="J330" s="252"/>
      <c r="K330" s="252"/>
      <c r="L330" s="252"/>
      <c r="M330" s="252"/>
      <c r="N330" s="252"/>
      <c r="O330" s="252"/>
      <c r="P330" s="252"/>
      <c r="Q330" s="252"/>
      <c r="R330" s="252"/>
      <c r="S330" s="252"/>
      <c r="T330" s="252"/>
      <c r="U330" s="252"/>
      <c r="V330" s="252"/>
      <c r="W330" s="252"/>
      <c r="X330" s="252"/>
      <c r="Y330" s="252"/>
      <c r="Z330" s="252"/>
      <c r="AA330" s="252"/>
      <c r="AB330" s="252"/>
      <c r="AC330" s="252"/>
      <c r="AD330" s="252"/>
      <c r="AE330" s="252"/>
      <c r="AF330" s="253"/>
      <c r="AG330" s="253"/>
      <c r="AH330" s="253"/>
      <c r="AI330" s="253"/>
      <c r="AJ330" s="253"/>
      <c r="AK330" s="253"/>
      <c r="AL330" s="253"/>
      <c r="AM330" s="253"/>
      <c r="AN330" s="253"/>
      <c r="AO330" s="254"/>
    </row>
    <row r="331" spans="1:41" s="273" customFormat="1" ht="42" customHeight="1">
      <c r="A331" s="246"/>
      <c r="B331" s="263"/>
      <c r="C331" s="252"/>
      <c r="D331" s="252"/>
      <c r="E331" s="252"/>
      <c r="F331" s="252"/>
      <c r="G331" s="252"/>
      <c r="H331" s="252"/>
      <c r="I331" s="252"/>
      <c r="J331" s="252"/>
      <c r="K331" s="252"/>
      <c r="L331" s="266"/>
      <c r="M331" s="266"/>
      <c r="N331" s="252"/>
      <c r="O331" s="252"/>
      <c r="P331" s="252"/>
      <c r="Q331" s="252"/>
      <c r="R331" s="252"/>
      <c r="S331" s="252"/>
      <c r="T331" s="252"/>
      <c r="U331" s="252"/>
      <c r="V331" s="252"/>
      <c r="W331" s="252"/>
      <c r="X331" s="252"/>
      <c r="Y331" s="252"/>
      <c r="Z331" s="252"/>
      <c r="AA331" s="252"/>
      <c r="AB331" s="252"/>
      <c r="AC331" s="252"/>
      <c r="AD331" s="252"/>
      <c r="AE331" s="252"/>
      <c r="AF331" s="253"/>
      <c r="AG331" s="253"/>
      <c r="AH331" s="253"/>
      <c r="AI331" s="253"/>
      <c r="AJ331" s="253"/>
      <c r="AK331" s="253"/>
      <c r="AL331" s="253"/>
      <c r="AM331" s="253"/>
      <c r="AN331" s="274"/>
      <c r="AO331" s="275"/>
    </row>
    <row r="332" spans="1:41" ht="28.5" customHeight="1">
      <c r="A332" s="246"/>
      <c r="B332" s="263"/>
      <c r="C332" s="252"/>
      <c r="D332" s="252"/>
      <c r="E332" s="252"/>
      <c r="F332" s="252"/>
      <c r="G332" s="252"/>
      <c r="H332" s="252"/>
      <c r="I332" s="252"/>
      <c r="J332" s="252"/>
      <c r="K332" s="252"/>
      <c r="L332" s="252"/>
      <c r="M332" s="252"/>
      <c r="N332" s="252"/>
      <c r="O332" s="252"/>
      <c r="P332" s="252"/>
      <c r="Q332" s="252"/>
      <c r="R332" s="252"/>
      <c r="S332" s="252"/>
      <c r="T332" s="252"/>
      <c r="U332" s="252"/>
      <c r="V332" s="252"/>
      <c r="W332" s="252"/>
      <c r="X332" s="252"/>
      <c r="Y332" s="252"/>
      <c r="Z332" s="252"/>
      <c r="AA332" s="252"/>
      <c r="AB332" s="252"/>
      <c r="AC332" s="252"/>
      <c r="AD332" s="252"/>
      <c r="AE332" s="252"/>
      <c r="AF332" s="253"/>
      <c r="AG332" s="253"/>
      <c r="AH332" s="253"/>
      <c r="AI332" s="253"/>
      <c r="AJ332" s="253"/>
      <c r="AK332" s="253"/>
      <c r="AL332" s="253"/>
      <c r="AM332" s="253"/>
      <c r="AN332" s="253"/>
      <c r="AO332" s="254"/>
    </row>
    <row r="333" spans="1:41" ht="27.75" customHeight="1">
      <c r="A333" s="246"/>
      <c r="B333" s="263"/>
      <c r="C333" s="252"/>
      <c r="D333" s="252"/>
      <c r="E333" s="252"/>
      <c r="F333" s="252"/>
      <c r="G333" s="252"/>
      <c r="H333" s="252"/>
      <c r="I333" s="252"/>
      <c r="J333" s="252"/>
      <c r="K333" s="252"/>
      <c r="L333" s="252"/>
      <c r="M333" s="252"/>
      <c r="N333" s="252"/>
      <c r="O333" s="252"/>
      <c r="P333" s="252"/>
      <c r="Q333" s="252"/>
      <c r="R333" s="252"/>
      <c r="S333" s="252"/>
      <c r="T333" s="252"/>
      <c r="U333" s="252"/>
      <c r="V333" s="252"/>
      <c r="W333" s="252"/>
      <c r="X333" s="252"/>
      <c r="Y333" s="252"/>
      <c r="Z333" s="252"/>
      <c r="AA333" s="252"/>
      <c r="AB333" s="252"/>
      <c r="AC333" s="252"/>
      <c r="AD333" s="252"/>
      <c r="AE333" s="252"/>
      <c r="AF333" s="253"/>
      <c r="AG333" s="253"/>
      <c r="AH333" s="253"/>
      <c r="AI333" s="253"/>
      <c r="AJ333" s="253"/>
      <c r="AK333" s="253"/>
      <c r="AL333" s="253"/>
      <c r="AM333" s="253"/>
      <c r="AN333" s="253"/>
      <c r="AO333" s="254"/>
    </row>
    <row r="334" spans="1:41" ht="35.25" customHeight="1">
      <c r="A334" s="246"/>
      <c r="B334" s="263"/>
      <c r="C334" s="252"/>
      <c r="D334" s="252"/>
      <c r="E334" s="252"/>
      <c r="F334" s="252"/>
      <c r="G334" s="252"/>
      <c r="H334" s="252"/>
      <c r="I334" s="252"/>
      <c r="J334" s="252"/>
      <c r="K334" s="252"/>
      <c r="L334" s="252"/>
      <c r="M334" s="252"/>
      <c r="N334" s="252"/>
      <c r="O334" s="252"/>
      <c r="P334" s="252"/>
      <c r="Q334" s="252"/>
      <c r="R334" s="252"/>
      <c r="S334" s="252"/>
      <c r="T334" s="252"/>
      <c r="U334" s="252"/>
      <c r="V334" s="252"/>
      <c r="W334" s="252"/>
      <c r="X334" s="252"/>
      <c r="Y334" s="252"/>
      <c r="Z334" s="252"/>
      <c r="AA334" s="252"/>
      <c r="AB334" s="252"/>
      <c r="AC334" s="252"/>
      <c r="AD334" s="252"/>
      <c r="AE334" s="252"/>
      <c r="AF334" s="253"/>
      <c r="AG334" s="253"/>
      <c r="AH334" s="253"/>
      <c r="AI334" s="253"/>
      <c r="AJ334" s="253"/>
      <c r="AK334" s="253"/>
      <c r="AL334" s="253"/>
      <c r="AM334" s="253"/>
      <c r="AN334" s="253"/>
      <c r="AO334" s="254"/>
    </row>
    <row r="335" spans="1:41" ht="48.75" customHeight="1">
      <c r="A335" s="246"/>
      <c r="B335" s="263"/>
      <c r="C335" s="252"/>
      <c r="D335" s="252"/>
      <c r="E335" s="252"/>
      <c r="F335" s="252"/>
      <c r="G335" s="252"/>
      <c r="H335" s="252"/>
      <c r="I335" s="252"/>
      <c r="J335" s="252"/>
      <c r="K335" s="252"/>
      <c r="L335" s="252"/>
      <c r="M335" s="252"/>
      <c r="N335" s="252"/>
      <c r="O335" s="252"/>
      <c r="P335" s="252"/>
      <c r="Q335" s="252"/>
      <c r="R335" s="252"/>
      <c r="S335" s="252"/>
      <c r="T335" s="252"/>
      <c r="U335" s="252"/>
      <c r="V335" s="252"/>
      <c r="W335" s="252"/>
      <c r="X335" s="252"/>
      <c r="Y335" s="252"/>
      <c r="Z335" s="252"/>
      <c r="AA335" s="252"/>
      <c r="AB335" s="252"/>
      <c r="AC335" s="252"/>
      <c r="AD335" s="252"/>
      <c r="AE335" s="252"/>
      <c r="AF335" s="253"/>
      <c r="AG335" s="253"/>
      <c r="AH335" s="253"/>
      <c r="AI335" s="253"/>
      <c r="AJ335" s="253"/>
      <c r="AK335" s="253"/>
      <c r="AL335" s="253"/>
      <c r="AM335" s="253"/>
      <c r="AN335" s="253"/>
      <c r="AO335" s="254"/>
    </row>
    <row r="336" spans="1:41" ht="24" customHeight="1">
      <c r="A336" s="246"/>
      <c r="B336" s="263"/>
      <c r="C336" s="252"/>
      <c r="D336" s="252"/>
      <c r="E336" s="252"/>
      <c r="F336" s="252"/>
      <c r="G336" s="252"/>
      <c r="H336" s="252"/>
      <c r="I336" s="252"/>
      <c r="J336" s="252"/>
      <c r="K336" s="252"/>
      <c r="L336" s="252"/>
      <c r="M336" s="252"/>
      <c r="N336" s="252"/>
      <c r="O336" s="252"/>
      <c r="P336" s="252"/>
      <c r="Q336" s="252"/>
      <c r="R336" s="252"/>
      <c r="S336" s="252"/>
      <c r="T336" s="252"/>
      <c r="U336" s="252"/>
      <c r="V336" s="252"/>
      <c r="W336" s="252"/>
      <c r="X336" s="252"/>
      <c r="Y336" s="252"/>
      <c r="Z336" s="252"/>
      <c r="AA336" s="252"/>
      <c r="AB336" s="252"/>
      <c r="AC336" s="252"/>
      <c r="AD336" s="252"/>
      <c r="AE336" s="252"/>
      <c r="AF336" s="253"/>
      <c r="AG336" s="253"/>
      <c r="AH336" s="253"/>
      <c r="AI336" s="253"/>
      <c r="AJ336" s="253"/>
      <c r="AK336" s="253"/>
      <c r="AL336" s="253"/>
      <c r="AM336" s="253"/>
      <c r="AN336" s="253"/>
      <c r="AO336" s="254"/>
    </row>
    <row r="337" spans="1:41" ht="25.5" customHeight="1">
      <c r="A337" s="246"/>
      <c r="B337" s="263"/>
      <c r="C337" s="252"/>
      <c r="D337" s="252"/>
      <c r="E337" s="252"/>
      <c r="F337" s="252"/>
      <c r="G337" s="252"/>
      <c r="H337" s="252"/>
      <c r="I337" s="252"/>
      <c r="J337" s="252"/>
      <c r="K337" s="252"/>
      <c r="L337" s="252"/>
      <c r="M337" s="252"/>
      <c r="N337" s="252"/>
      <c r="O337" s="252"/>
      <c r="P337" s="252"/>
      <c r="Q337" s="252"/>
      <c r="R337" s="252"/>
      <c r="S337" s="252"/>
      <c r="T337" s="252"/>
      <c r="U337" s="252"/>
      <c r="V337" s="252"/>
      <c r="W337" s="252"/>
      <c r="X337" s="252"/>
      <c r="Y337" s="252"/>
      <c r="Z337" s="252"/>
      <c r="AA337" s="252"/>
      <c r="AB337" s="252"/>
      <c r="AC337" s="252"/>
      <c r="AD337" s="252"/>
      <c r="AE337" s="252"/>
      <c r="AF337" s="253"/>
      <c r="AG337" s="253"/>
      <c r="AH337" s="253"/>
      <c r="AI337" s="253"/>
      <c r="AJ337" s="253"/>
      <c r="AK337" s="253"/>
      <c r="AL337" s="253"/>
      <c r="AM337" s="253"/>
      <c r="AN337" s="253"/>
      <c r="AO337" s="254"/>
    </row>
    <row r="338" spans="1:41" ht="25.5" customHeight="1">
      <c r="A338" s="246"/>
      <c r="B338" s="263"/>
      <c r="C338" s="252"/>
      <c r="D338" s="252"/>
      <c r="E338" s="252"/>
      <c r="F338" s="252"/>
      <c r="G338" s="252"/>
      <c r="H338" s="252"/>
      <c r="I338" s="252"/>
      <c r="J338" s="252"/>
      <c r="K338" s="252"/>
      <c r="L338" s="252"/>
      <c r="M338" s="252"/>
      <c r="N338" s="252"/>
      <c r="O338" s="252"/>
      <c r="P338" s="252"/>
      <c r="Q338" s="252"/>
      <c r="R338" s="252"/>
      <c r="S338" s="252"/>
      <c r="T338" s="252"/>
      <c r="U338" s="252"/>
      <c r="V338" s="252"/>
      <c r="W338" s="252"/>
      <c r="X338" s="252"/>
      <c r="Y338" s="252"/>
      <c r="Z338" s="252"/>
      <c r="AA338" s="252"/>
      <c r="AB338" s="252"/>
      <c r="AC338" s="252"/>
      <c r="AD338" s="252"/>
      <c r="AE338" s="252"/>
      <c r="AF338" s="253"/>
      <c r="AG338" s="253"/>
      <c r="AH338" s="253"/>
      <c r="AI338" s="253"/>
      <c r="AJ338" s="253"/>
      <c r="AK338" s="253"/>
      <c r="AL338" s="253"/>
      <c r="AM338" s="253"/>
      <c r="AN338" s="253"/>
      <c r="AO338" s="254"/>
    </row>
    <row r="339" spans="1:41" ht="25.5" customHeight="1">
      <c r="A339" s="246"/>
      <c r="B339" s="263"/>
      <c r="C339" s="252"/>
      <c r="D339" s="252"/>
      <c r="E339" s="252"/>
      <c r="F339" s="252"/>
      <c r="G339" s="252"/>
      <c r="H339" s="252"/>
      <c r="I339" s="252"/>
      <c r="J339" s="252"/>
      <c r="K339" s="252"/>
      <c r="L339" s="252"/>
      <c r="M339" s="252"/>
      <c r="N339" s="252"/>
      <c r="O339" s="252"/>
      <c r="P339" s="252"/>
      <c r="Q339" s="252"/>
      <c r="R339" s="252"/>
      <c r="S339" s="252"/>
      <c r="T339" s="252"/>
      <c r="U339" s="252"/>
      <c r="V339" s="252"/>
      <c r="W339" s="252"/>
      <c r="X339" s="252"/>
      <c r="Y339" s="252"/>
      <c r="Z339" s="252"/>
      <c r="AA339" s="252"/>
      <c r="AB339" s="252"/>
      <c r="AC339" s="252"/>
      <c r="AD339" s="252"/>
      <c r="AE339" s="252"/>
      <c r="AF339" s="253"/>
      <c r="AG339" s="253"/>
      <c r="AH339" s="253"/>
      <c r="AI339" s="253"/>
      <c r="AJ339" s="253"/>
      <c r="AK339" s="253"/>
      <c r="AL339" s="253"/>
      <c r="AM339" s="253"/>
      <c r="AN339" s="253"/>
      <c r="AO339" s="254"/>
    </row>
    <row r="340" spans="1:41" ht="25.5" customHeight="1">
      <c r="A340" s="246"/>
      <c r="B340" s="263"/>
      <c r="C340" s="252"/>
      <c r="D340" s="252"/>
      <c r="E340" s="252"/>
      <c r="F340" s="252"/>
      <c r="G340" s="252"/>
      <c r="H340" s="252"/>
      <c r="I340" s="252"/>
      <c r="J340" s="252"/>
      <c r="K340" s="252"/>
      <c r="L340" s="252"/>
      <c r="M340" s="252"/>
      <c r="N340" s="252"/>
      <c r="O340" s="252"/>
      <c r="P340" s="252"/>
      <c r="Q340" s="252"/>
      <c r="R340" s="252"/>
      <c r="S340" s="252"/>
      <c r="T340" s="252"/>
      <c r="U340" s="252"/>
      <c r="V340" s="252"/>
      <c r="W340" s="252"/>
      <c r="X340" s="252"/>
      <c r="Y340" s="252"/>
      <c r="Z340" s="252"/>
      <c r="AA340" s="252"/>
      <c r="AB340" s="252"/>
      <c r="AC340" s="252"/>
      <c r="AD340" s="252"/>
      <c r="AE340" s="252"/>
      <c r="AF340" s="253"/>
      <c r="AG340" s="253"/>
      <c r="AH340" s="253"/>
      <c r="AI340" s="253"/>
      <c r="AJ340" s="253"/>
      <c r="AK340" s="253"/>
      <c r="AL340" s="253"/>
      <c r="AM340" s="253"/>
      <c r="AN340" s="253"/>
      <c r="AO340" s="254"/>
    </row>
    <row r="341" spans="1:41" ht="25.5" customHeight="1">
      <c r="A341" s="246"/>
      <c r="B341" s="263"/>
      <c r="C341" s="252"/>
      <c r="D341" s="252"/>
      <c r="E341" s="252"/>
      <c r="F341" s="252"/>
      <c r="G341" s="252"/>
      <c r="H341" s="252"/>
      <c r="I341" s="252"/>
      <c r="J341" s="252"/>
      <c r="K341" s="252"/>
      <c r="L341" s="252"/>
      <c r="M341" s="252"/>
      <c r="N341" s="252"/>
      <c r="O341" s="252"/>
      <c r="P341" s="252"/>
      <c r="Q341" s="252"/>
      <c r="R341" s="252"/>
      <c r="S341" s="252"/>
      <c r="T341" s="252"/>
      <c r="U341" s="252"/>
      <c r="V341" s="252"/>
      <c r="W341" s="252"/>
      <c r="X341" s="252"/>
      <c r="Y341" s="252"/>
      <c r="Z341" s="252"/>
      <c r="AA341" s="252"/>
      <c r="AB341" s="252"/>
      <c r="AC341" s="252"/>
      <c r="AD341" s="252"/>
      <c r="AE341" s="252"/>
      <c r="AF341" s="253"/>
      <c r="AG341" s="253"/>
      <c r="AH341" s="253"/>
      <c r="AI341" s="253"/>
      <c r="AJ341" s="253"/>
      <c r="AK341" s="253"/>
      <c r="AL341" s="253"/>
      <c r="AM341" s="253"/>
      <c r="AN341" s="253"/>
      <c r="AO341" s="254"/>
    </row>
    <row r="342" spans="1:41" ht="25.5" customHeight="1">
      <c r="A342" s="246"/>
      <c r="B342" s="263"/>
      <c r="C342" s="252"/>
      <c r="D342" s="252"/>
      <c r="E342" s="252"/>
      <c r="F342" s="252"/>
      <c r="G342" s="252"/>
      <c r="H342" s="252"/>
      <c r="I342" s="252"/>
      <c r="J342" s="252"/>
      <c r="K342" s="252"/>
      <c r="L342" s="252"/>
      <c r="M342" s="252"/>
      <c r="N342" s="252"/>
      <c r="O342" s="252"/>
      <c r="P342" s="252"/>
      <c r="Q342" s="252"/>
      <c r="R342" s="252"/>
      <c r="S342" s="252"/>
      <c r="T342" s="252"/>
      <c r="U342" s="252"/>
      <c r="V342" s="252"/>
      <c r="W342" s="252"/>
      <c r="X342" s="252"/>
      <c r="Y342" s="252"/>
      <c r="Z342" s="252"/>
      <c r="AA342" s="252"/>
      <c r="AB342" s="252"/>
      <c r="AC342" s="252"/>
      <c r="AD342" s="252"/>
      <c r="AE342" s="252"/>
      <c r="AF342" s="253"/>
      <c r="AG342" s="253"/>
      <c r="AH342" s="253"/>
      <c r="AI342" s="253"/>
      <c r="AJ342" s="253"/>
      <c r="AK342" s="253"/>
      <c r="AL342" s="253"/>
      <c r="AM342" s="253"/>
      <c r="AN342" s="253"/>
      <c r="AO342" s="254"/>
    </row>
    <row r="343" spans="1:41" ht="39" customHeight="1">
      <c r="A343" s="246"/>
      <c r="B343" s="263"/>
      <c r="C343" s="252"/>
      <c r="D343" s="252"/>
      <c r="E343" s="252"/>
      <c r="F343" s="252"/>
      <c r="G343" s="252"/>
      <c r="H343" s="252"/>
      <c r="I343" s="252"/>
      <c r="J343" s="252"/>
      <c r="K343" s="252"/>
      <c r="L343" s="252"/>
      <c r="M343" s="252"/>
      <c r="N343" s="252"/>
      <c r="O343" s="252"/>
      <c r="P343" s="252"/>
      <c r="Q343" s="252"/>
      <c r="R343" s="252"/>
      <c r="S343" s="252"/>
      <c r="T343" s="252"/>
      <c r="U343" s="252"/>
      <c r="V343" s="252"/>
      <c r="W343" s="252"/>
      <c r="X343" s="252"/>
      <c r="Y343" s="252"/>
      <c r="Z343" s="252"/>
      <c r="AA343" s="252"/>
      <c r="AB343" s="252"/>
      <c r="AC343" s="252"/>
      <c r="AD343" s="252"/>
      <c r="AE343" s="252"/>
      <c r="AF343" s="253"/>
      <c r="AG343" s="253"/>
      <c r="AH343" s="253"/>
      <c r="AI343" s="253"/>
      <c r="AJ343" s="253"/>
      <c r="AK343" s="253"/>
      <c r="AL343" s="253"/>
      <c r="AM343" s="253"/>
      <c r="AN343" s="253"/>
      <c r="AO343" s="254"/>
    </row>
    <row r="344" spans="1:41" ht="52.5" customHeight="1">
      <c r="A344" s="246"/>
      <c r="B344" s="263"/>
      <c r="C344" s="252"/>
      <c r="D344" s="252"/>
      <c r="E344" s="252"/>
      <c r="F344" s="252"/>
      <c r="G344" s="252"/>
      <c r="H344" s="252"/>
      <c r="I344" s="252"/>
      <c r="J344" s="252"/>
      <c r="K344" s="252"/>
      <c r="L344" s="252"/>
      <c r="M344" s="252"/>
      <c r="N344" s="252"/>
      <c r="O344" s="252"/>
      <c r="P344" s="252"/>
      <c r="Q344" s="252"/>
      <c r="R344" s="252"/>
      <c r="S344" s="252"/>
      <c r="T344" s="252"/>
      <c r="U344" s="252"/>
      <c r="V344" s="252"/>
      <c r="W344" s="252"/>
      <c r="X344" s="252"/>
      <c r="Y344" s="252"/>
      <c r="Z344" s="252"/>
      <c r="AA344" s="252"/>
      <c r="AB344" s="252"/>
      <c r="AC344" s="252"/>
      <c r="AD344" s="252"/>
      <c r="AE344" s="252"/>
      <c r="AF344" s="253"/>
      <c r="AG344" s="253"/>
      <c r="AH344" s="253"/>
      <c r="AI344" s="253"/>
      <c r="AJ344" s="253"/>
      <c r="AK344" s="253"/>
      <c r="AL344" s="253"/>
      <c r="AM344" s="253"/>
      <c r="AN344" s="253"/>
      <c r="AO344" s="254"/>
    </row>
    <row r="345" spans="1:41" ht="25.5" customHeight="1">
      <c r="A345" s="246"/>
      <c r="B345" s="263"/>
      <c r="C345" s="252"/>
      <c r="D345" s="252"/>
      <c r="E345" s="252"/>
      <c r="F345" s="252"/>
      <c r="G345" s="252"/>
      <c r="H345" s="252"/>
      <c r="I345" s="252"/>
      <c r="J345" s="252"/>
      <c r="K345" s="252"/>
      <c r="L345" s="252"/>
      <c r="M345" s="252"/>
      <c r="N345" s="252"/>
      <c r="O345" s="252"/>
      <c r="P345" s="252"/>
      <c r="Q345" s="252"/>
      <c r="R345" s="252"/>
      <c r="S345" s="252"/>
      <c r="T345" s="252"/>
      <c r="U345" s="252"/>
      <c r="V345" s="252"/>
      <c r="W345" s="252"/>
      <c r="X345" s="252"/>
      <c r="Y345" s="252"/>
      <c r="Z345" s="252"/>
      <c r="AA345" s="252"/>
      <c r="AB345" s="252"/>
      <c r="AC345" s="252"/>
      <c r="AD345" s="252"/>
      <c r="AE345" s="252"/>
      <c r="AF345" s="253"/>
      <c r="AG345" s="253"/>
      <c r="AH345" s="253"/>
      <c r="AI345" s="253"/>
      <c r="AJ345" s="253"/>
      <c r="AK345" s="253"/>
      <c r="AL345" s="253"/>
      <c r="AM345" s="253"/>
      <c r="AN345" s="253"/>
      <c r="AO345" s="254"/>
    </row>
    <row r="346" spans="1:41" ht="25.5" customHeight="1">
      <c r="A346" s="278"/>
      <c r="B346" s="269"/>
      <c r="C346" s="252"/>
      <c r="D346" s="252"/>
      <c r="E346" s="252"/>
      <c r="F346" s="252"/>
      <c r="G346" s="252"/>
      <c r="H346" s="252"/>
      <c r="I346" s="252"/>
      <c r="J346" s="252"/>
      <c r="K346" s="252"/>
      <c r="L346" s="252"/>
      <c r="M346" s="252"/>
      <c r="N346" s="252"/>
      <c r="O346" s="252"/>
      <c r="P346" s="252"/>
      <c r="Q346" s="252"/>
      <c r="R346" s="252"/>
      <c r="S346" s="252"/>
      <c r="T346" s="252"/>
      <c r="U346" s="252"/>
      <c r="V346" s="252"/>
      <c r="W346" s="252"/>
      <c r="X346" s="252"/>
      <c r="Y346" s="252"/>
      <c r="Z346" s="252"/>
      <c r="AA346" s="252"/>
      <c r="AB346" s="252"/>
      <c r="AC346" s="252"/>
      <c r="AD346" s="252"/>
      <c r="AE346" s="252"/>
      <c r="AF346" s="253"/>
      <c r="AG346" s="253"/>
      <c r="AH346" s="253"/>
      <c r="AI346" s="253"/>
      <c r="AJ346" s="253"/>
      <c r="AK346" s="253"/>
      <c r="AL346" s="253"/>
      <c r="AM346" s="253"/>
      <c r="AN346" s="253"/>
      <c r="AO346" s="254"/>
    </row>
    <row r="347" spans="1:41" ht="25.5" customHeight="1">
      <c r="A347" s="278"/>
      <c r="B347" s="269"/>
      <c r="C347" s="252"/>
      <c r="D347" s="252"/>
      <c r="E347" s="252"/>
      <c r="F347" s="252"/>
      <c r="G347" s="252"/>
      <c r="H347" s="252"/>
      <c r="I347" s="252"/>
      <c r="J347" s="252"/>
      <c r="K347" s="252"/>
      <c r="L347" s="252"/>
      <c r="M347" s="252"/>
      <c r="N347" s="252"/>
      <c r="O347" s="252"/>
      <c r="P347" s="252"/>
      <c r="Q347" s="252"/>
      <c r="R347" s="252"/>
      <c r="S347" s="252"/>
      <c r="T347" s="252"/>
      <c r="U347" s="252"/>
      <c r="V347" s="252"/>
      <c r="W347" s="252"/>
      <c r="X347" s="252"/>
      <c r="Y347" s="252"/>
      <c r="Z347" s="252"/>
      <c r="AA347" s="252"/>
      <c r="AB347" s="252"/>
      <c r="AC347" s="252"/>
      <c r="AD347" s="252"/>
      <c r="AE347" s="252"/>
      <c r="AF347" s="253"/>
      <c r="AG347" s="253"/>
      <c r="AH347" s="253"/>
      <c r="AI347" s="253"/>
      <c r="AJ347" s="253"/>
      <c r="AK347" s="253"/>
      <c r="AL347" s="253"/>
      <c r="AM347" s="253"/>
      <c r="AN347" s="253"/>
      <c r="AO347" s="254"/>
    </row>
    <row r="348" spans="1:41" ht="21" customHeight="1">
      <c r="A348" s="278"/>
      <c r="B348" s="269"/>
      <c r="C348" s="252"/>
      <c r="D348" s="252"/>
      <c r="E348" s="252"/>
      <c r="F348" s="252"/>
      <c r="G348" s="252"/>
      <c r="H348" s="252"/>
      <c r="I348" s="252"/>
      <c r="J348" s="252"/>
      <c r="K348" s="252"/>
      <c r="L348" s="252"/>
      <c r="M348" s="252"/>
      <c r="N348" s="252"/>
      <c r="O348" s="252"/>
      <c r="P348" s="252"/>
      <c r="Q348" s="252"/>
      <c r="R348" s="252"/>
      <c r="S348" s="252"/>
      <c r="T348" s="252"/>
      <c r="U348" s="252"/>
      <c r="V348" s="252"/>
      <c r="W348" s="252"/>
      <c r="X348" s="252"/>
      <c r="Y348" s="252"/>
      <c r="Z348" s="252"/>
      <c r="AA348" s="252"/>
      <c r="AB348" s="252"/>
      <c r="AC348" s="252"/>
      <c r="AD348" s="252"/>
      <c r="AE348" s="252"/>
      <c r="AF348" s="253"/>
      <c r="AG348" s="253"/>
      <c r="AH348" s="253"/>
      <c r="AI348" s="253"/>
      <c r="AJ348" s="253"/>
      <c r="AK348" s="253"/>
      <c r="AL348" s="253"/>
      <c r="AM348" s="253"/>
      <c r="AN348" s="253"/>
      <c r="AO348" s="254"/>
    </row>
    <row r="349" spans="1:41" ht="18.75" customHeight="1">
      <c r="A349" s="278"/>
      <c r="B349" s="269"/>
      <c r="C349" s="252"/>
      <c r="D349" s="252"/>
      <c r="E349" s="252"/>
      <c r="F349" s="252"/>
      <c r="G349" s="252"/>
      <c r="H349" s="252"/>
      <c r="I349" s="252"/>
      <c r="J349" s="252"/>
      <c r="K349" s="252"/>
      <c r="L349" s="252"/>
      <c r="M349" s="252"/>
      <c r="N349" s="252"/>
      <c r="O349" s="252"/>
      <c r="P349" s="252"/>
      <c r="Q349" s="252"/>
      <c r="R349" s="252"/>
      <c r="S349" s="252"/>
      <c r="T349" s="252"/>
      <c r="U349" s="252"/>
      <c r="V349" s="252"/>
      <c r="W349" s="252"/>
      <c r="X349" s="252"/>
      <c r="Y349" s="252"/>
      <c r="Z349" s="252"/>
      <c r="AA349" s="252"/>
      <c r="AB349" s="252"/>
      <c r="AC349" s="252"/>
      <c r="AD349" s="252"/>
      <c r="AE349" s="252"/>
      <c r="AF349" s="253"/>
      <c r="AG349" s="253"/>
      <c r="AH349" s="253"/>
      <c r="AI349" s="253"/>
      <c r="AJ349" s="253"/>
      <c r="AK349" s="253"/>
      <c r="AL349" s="253"/>
      <c r="AM349" s="253"/>
      <c r="AN349" s="253"/>
      <c r="AO349" s="254"/>
    </row>
    <row r="350" spans="1:41" ht="24.75" customHeight="1">
      <c r="B350" s="263"/>
      <c r="C350" s="252"/>
      <c r="D350" s="252"/>
      <c r="E350" s="252"/>
      <c r="F350" s="252"/>
      <c r="G350" s="252"/>
      <c r="H350" s="252"/>
      <c r="I350" s="252"/>
      <c r="J350" s="252"/>
      <c r="K350" s="252"/>
      <c r="L350" s="252"/>
      <c r="M350" s="252"/>
      <c r="N350" s="252"/>
      <c r="O350" s="252"/>
      <c r="P350" s="252"/>
      <c r="Q350" s="252"/>
      <c r="R350" s="252"/>
      <c r="S350" s="252"/>
      <c r="T350" s="252"/>
      <c r="U350" s="252"/>
      <c r="V350" s="252"/>
      <c r="W350" s="252"/>
      <c r="X350" s="252"/>
      <c r="Y350" s="252"/>
      <c r="Z350" s="252"/>
      <c r="AA350" s="252"/>
      <c r="AB350" s="252"/>
      <c r="AC350" s="252"/>
      <c r="AD350" s="252"/>
      <c r="AE350" s="252"/>
      <c r="AF350" s="253"/>
      <c r="AG350" s="253"/>
      <c r="AH350" s="253"/>
      <c r="AI350" s="253"/>
      <c r="AJ350" s="253"/>
      <c r="AK350" s="253"/>
      <c r="AL350" s="253"/>
      <c r="AM350" s="253"/>
      <c r="AN350" s="253"/>
      <c r="AO350" s="254"/>
    </row>
    <row r="351" spans="1:41" ht="36.75" customHeight="1">
      <c r="B351" s="263"/>
      <c r="C351" s="252"/>
      <c r="D351" s="252"/>
      <c r="E351" s="252"/>
      <c r="F351" s="252"/>
      <c r="G351" s="252"/>
      <c r="H351" s="252"/>
      <c r="I351" s="252"/>
      <c r="J351" s="252"/>
      <c r="K351" s="252"/>
      <c r="L351" s="252"/>
      <c r="M351" s="252"/>
      <c r="N351" s="252"/>
      <c r="O351" s="252"/>
      <c r="P351" s="252"/>
      <c r="Q351" s="252"/>
      <c r="R351" s="252"/>
      <c r="S351" s="252"/>
      <c r="T351" s="252"/>
      <c r="U351" s="252"/>
      <c r="V351" s="252"/>
      <c r="W351" s="252"/>
      <c r="X351" s="252"/>
      <c r="Y351" s="252"/>
      <c r="Z351" s="252"/>
      <c r="AA351" s="252"/>
      <c r="AB351" s="252"/>
      <c r="AC351" s="252"/>
      <c r="AD351" s="252"/>
      <c r="AE351" s="252"/>
      <c r="AF351" s="253"/>
      <c r="AG351" s="253"/>
      <c r="AH351" s="253"/>
      <c r="AI351" s="253"/>
      <c r="AJ351" s="253"/>
      <c r="AK351" s="253"/>
      <c r="AL351" s="253"/>
      <c r="AM351" s="253"/>
      <c r="AN351" s="253"/>
      <c r="AO351" s="254"/>
    </row>
    <row r="352" spans="1:41" ht="18.75" customHeight="1">
      <c r="B352" s="263"/>
      <c r="C352" s="252"/>
      <c r="D352" s="252"/>
      <c r="E352" s="252"/>
      <c r="F352" s="252"/>
      <c r="G352" s="252"/>
      <c r="H352" s="252"/>
      <c r="I352" s="252"/>
      <c r="J352" s="252"/>
      <c r="K352" s="252"/>
      <c r="L352" s="252"/>
      <c r="M352" s="252"/>
      <c r="N352" s="252"/>
      <c r="O352" s="252"/>
      <c r="P352" s="252"/>
      <c r="Q352" s="252"/>
      <c r="R352" s="252"/>
      <c r="S352" s="252"/>
      <c r="T352" s="252"/>
      <c r="U352" s="252"/>
      <c r="V352" s="252"/>
      <c r="W352" s="252"/>
      <c r="X352" s="252"/>
      <c r="Y352" s="252"/>
      <c r="Z352" s="252"/>
      <c r="AA352" s="252"/>
      <c r="AB352" s="252"/>
      <c r="AC352" s="252"/>
      <c r="AD352" s="252"/>
      <c r="AE352" s="252"/>
      <c r="AF352" s="253"/>
      <c r="AG352" s="253"/>
      <c r="AH352" s="253"/>
      <c r="AI352" s="253"/>
      <c r="AJ352" s="253"/>
      <c r="AK352" s="253"/>
      <c r="AL352" s="253"/>
      <c r="AM352" s="253"/>
      <c r="AN352" s="253"/>
      <c r="AO352" s="254"/>
    </row>
    <row r="353" spans="1:41" ht="34.5" customHeight="1">
      <c r="B353" s="263"/>
      <c r="C353" s="252"/>
      <c r="D353" s="252"/>
      <c r="E353" s="252"/>
      <c r="F353" s="252"/>
      <c r="G353" s="252"/>
      <c r="H353" s="252"/>
      <c r="I353" s="252"/>
      <c r="J353" s="252"/>
      <c r="K353" s="252"/>
      <c r="L353" s="252"/>
      <c r="M353" s="252"/>
      <c r="N353" s="252"/>
      <c r="O353" s="252"/>
      <c r="P353" s="252"/>
      <c r="Q353" s="252"/>
      <c r="R353" s="252"/>
      <c r="S353" s="252"/>
      <c r="T353" s="252"/>
      <c r="U353" s="252"/>
      <c r="V353" s="252"/>
      <c r="W353" s="252"/>
      <c r="X353" s="252"/>
      <c r="Y353" s="252"/>
      <c r="Z353" s="252"/>
      <c r="AA353" s="252"/>
      <c r="AB353" s="252"/>
      <c r="AC353" s="252"/>
      <c r="AD353" s="252"/>
      <c r="AE353" s="252"/>
      <c r="AF353" s="253"/>
      <c r="AG353" s="253"/>
      <c r="AH353" s="253"/>
      <c r="AI353" s="253"/>
      <c r="AJ353" s="253"/>
      <c r="AK353" s="253"/>
      <c r="AL353" s="253"/>
      <c r="AM353" s="253"/>
      <c r="AN353" s="253"/>
      <c r="AO353" s="254"/>
    </row>
    <row r="354" spans="1:41" s="273" customFormat="1" ht="34.5" customHeight="1">
      <c r="A354" s="279"/>
      <c r="B354" s="263"/>
      <c r="C354" s="252"/>
      <c r="D354" s="252"/>
      <c r="E354" s="252"/>
      <c r="F354" s="252"/>
      <c r="G354" s="252"/>
      <c r="H354" s="252"/>
      <c r="I354" s="252"/>
      <c r="J354" s="252"/>
      <c r="K354" s="252"/>
      <c r="L354" s="252"/>
      <c r="M354" s="252"/>
      <c r="N354" s="252"/>
      <c r="O354" s="252"/>
      <c r="P354" s="252"/>
      <c r="Q354" s="252"/>
      <c r="R354" s="252"/>
      <c r="S354" s="252"/>
      <c r="T354" s="252"/>
      <c r="U354" s="252"/>
      <c r="V354" s="252"/>
      <c r="W354" s="252"/>
      <c r="X354" s="252"/>
      <c r="Y354" s="252"/>
      <c r="Z354" s="252"/>
      <c r="AA354" s="252"/>
      <c r="AB354" s="252"/>
      <c r="AC354" s="252"/>
      <c r="AD354" s="252"/>
      <c r="AE354" s="252"/>
      <c r="AF354" s="253"/>
      <c r="AG354" s="253"/>
      <c r="AH354" s="253"/>
      <c r="AI354" s="253"/>
      <c r="AJ354" s="253"/>
      <c r="AK354" s="253"/>
      <c r="AL354" s="253"/>
      <c r="AM354" s="253"/>
      <c r="AN354" s="274"/>
      <c r="AO354" s="275"/>
    </row>
    <row r="355" spans="1:41" s="273" customFormat="1" ht="34.5" customHeight="1">
      <c r="A355" s="278"/>
      <c r="B355" s="269"/>
      <c r="C355" s="252"/>
      <c r="D355" s="252"/>
      <c r="E355" s="252"/>
      <c r="F355" s="252"/>
      <c r="G355" s="252"/>
      <c r="H355" s="252"/>
      <c r="I355" s="252"/>
      <c r="J355" s="252"/>
      <c r="K355" s="252"/>
      <c r="L355" s="252"/>
      <c r="M355" s="252"/>
      <c r="N355" s="252"/>
      <c r="O355" s="252"/>
      <c r="P355" s="252"/>
      <c r="Q355" s="252"/>
      <c r="R355" s="252"/>
      <c r="S355" s="252"/>
      <c r="T355" s="252"/>
      <c r="U355" s="252"/>
      <c r="V355" s="252"/>
      <c r="W355" s="252"/>
      <c r="X355" s="252"/>
      <c r="Y355" s="252"/>
      <c r="Z355" s="252"/>
      <c r="AA355" s="252"/>
      <c r="AB355" s="252"/>
      <c r="AC355" s="252"/>
      <c r="AD355" s="252"/>
      <c r="AE355" s="252"/>
      <c r="AF355" s="253"/>
      <c r="AG355" s="253"/>
      <c r="AH355" s="253"/>
      <c r="AI355" s="253"/>
      <c r="AJ355" s="253"/>
      <c r="AK355" s="253"/>
      <c r="AL355" s="253"/>
      <c r="AM355" s="253"/>
      <c r="AN355" s="274"/>
      <c r="AO355" s="275"/>
    </row>
    <row r="356" spans="1:41" s="273" customFormat="1" ht="34.5" customHeight="1">
      <c r="A356" s="278"/>
      <c r="B356" s="269"/>
      <c r="C356" s="252"/>
      <c r="D356" s="252"/>
      <c r="E356" s="252"/>
      <c r="F356" s="252"/>
      <c r="G356" s="252"/>
      <c r="H356" s="252"/>
      <c r="I356" s="252"/>
      <c r="J356" s="252"/>
      <c r="K356" s="252"/>
      <c r="L356" s="252"/>
      <c r="M356" s="252"/>
      <c r="N356" s="252"/>
      <c r="O356" s="252"/>
      <c r="P356" s="252"/>
      <c r="Q356" s="252"/>
      <c r="R356" s="252"/>
      <c r="S356" s="252"/>
      <c r="T356" s="252"/>
      <c r="U356" s="252"/>
      <c r="V356" s="252"/>
      <c r="W356" s="252"/>
      <c r="X356" s="252"/>
      <c r="Y356" s="252"/>
      <c r="Z356" s="252"/>
      <c r="AA356" s="252"/>
      <c r="AB356" s="252"/>
      <c r="AC356" s="252"/>
      <c r="AD356" s="252"/>
      <c r="AE356" s="252"/>
      <c r="AF356" s="253"/>
      <c r="AG356" s="253"/>
      <c r="AH356" s="253"/>
      <c r="AI356" s="253"/>
      <c r="AJ356" s="253"/>
      <c r="AK356" s="253"/>
      <c r="AL356" s="253"/>
      <c r="AM356" s="253"/>
      <c r="AN356" s="274"/>
      <c r="AO356" s="275"/>
    </row>
    <row r="357" spans="1:41" s="273" customFormat="1" ht="34.5" customHeight="1">
      <c r="A357" s="278"/>
      <c r="B357" s="269"/>
      <c r="C357" s="252"/>
      <c r="D357" s="252"/>
      <c r="E357" s="252"/>
      <c r="F357" s="252"/>
      <c r="G357" s="252"/>
      <c r="H357" s="252"/>
      <c r="I357" s="252"/>
      <c r="J357" s="252"/>
      <c r="K357" s="252"/>
      <c r="L357" s="252"/>
      <c r="M357" s="252"/>
      <c r="N357" s="252"/>
      <c r="O357" s="252"/>
      <c r="P357" s="252"/>
      <c r="Q357" s="252"/>
      <c r="R357" s="252"/>
      <c r="S357" s="252"/>
      <c r="T357" s="252"/>
      <c r="U357" s="252"/>
      <c r="V357" s="252"/>
      <c r="W357" s="252"/>
      <c r="X357" s="252"/>
      <c r="Y357" s="252"/>
      <c r="Z357" s="252"/>
      <c r="AA357" s="252"/>
      <c r="AB357" s="252"/>
      <c r="AC357" s="252"/>
      <c r="AD357" s="252"/>
      <c r="AE357" s="252"/>
      <c r="AF357" s="253"/>
      <c r="AG357" s="253"/>
      <c r="AH357" s="253"/>
      <c r="AI357" s="253"/>
      <c r="AJ357" s="253"/>
      <c r="AK357" s="253"/>
      <c r="AL357" s="253"/>
      <c r="AM357" s="253"/>
      <c r="AN357" s="274"/>
      <c r="AO357" s="275"/>
    </row>
    <row r="358" spans="1:41" ht="35.25" customHeight="1">
      <c r="A358" s="278"/>
      <c r="B358" s="269"/>
      <c r="C358" s="252"/>
      <c r="D358" s="252"/>
      <c r="E358" s="252"/>
      <c r="F358" s="252"/>
      <c r="G358" s="252"/>
      <c r="H358" s="252"/>
      <c r="I358" s="252"/>
      <c r="J358" s="252"/>
      <c r="K358" s="252"/>
      <c r="L358" s="252"/>
      <c r="M358" s="252"/>
      <c r="N358" s="252"/>
      <c r="O358" s="252"/>
      <c r="P358" s="252"/>
      <c r="Q358" s="252"/>
      <c r="R358" s="252"/>
      <c r="S358" s="252"/>
      <c r="T358" s="252"/>
      <c r="U358" s="252"/>
      <c r="V358" s="252"/>
      <c r="W358" s="252"/>
      <c r="X358" s="252"/>
      <c r="Y358" s="252"/>
      <c r="Z358" s="252"/>
      <c r="AA358" s="252"/>
      <c r="AB358" s="252"/>
      <c r="AC358" s="252"/>
      <c r="AD358" s="252"/>
      <c r="AE358" s="252"/>
      <c r="AF358" s="253"/>
      <c r="AG358" s="253"/>
      <c r="AH358" s="253"/>
      <c r="AI358" s="253"/>
      <c r="AJ358" s="253"/>
      <c r="AK358" s="253"/>
      <c r="AL358" s="253"/>
      <c r="AM358" s="253"/>
      <c r="AN358" s="253"/>
      <c r="AO358" s="254"/>
    </row>
    <row r="359" spans="1:41" ht="54" customHeight="1">
      <c r="A359" s="278"/>
      <c r="B359" s="269"/>
      <c r="C359" s="252"/>
      <c r="D359" s="252"/>
      <c r="E359" s="252"/>
      <c r="F359" s="252"/>
      <c r="G359" s="252"/>
      <c r="H359" s="252"/>
      <c r="I359" s="252"/>
      <c r="J359" s="252"/>
      <c r="K359" s="252"/>
      <c r="L359" s="252"/>
      <c r="M359" s="252"/>
      <c r="N359" s="252"/>
      <c r="O359" s="252"/>
      <c r="P359" s="252"/>
      <c r="Q359" s="252"/>
      <c r="R359" s="252"/>
      <c r="S359" s="252"/>
      <c r="T359" s="252"/>
      <c r="U359" s="252"/>
      <c r="V359" s="252"/>
      <c r="W359" s="252"/>
      <c r="X359" s="252"/>
      <c r="Y359" s="252"/>
      <c r="Z359" s="252"/>
      <c r="AA359" s="252"/>
      <c r="AB359" s="252"/>
      <c r="AC359" s="252"/>
      <c r="AD359" s="252"/>
      <c r="AE359" s="252"/>
      <c r="AF359" s="253"/>
      <c r="AG359" s="253"/>
      <c r="AH359" s="253"/>
      <c r="AI359" s="253"/>
      <c r="AJ359" s="253"/>
      <c r="AK359" s="253"/>
      <c r="AL359" s="253"/>
      <c r="AM359" s="253"/>
      <c r="AN359" s="253"/>
      <c r="AO359" s="254"/>
    </row>
    <row r="360" spans="1:41" ht="30" customHeight="1">
      <c r="B360" s="263"/>
      <c r="C360" s="252"/>
      <c r="D360" s="252"/>
      <c r="E360" s="252"/>
      <c r="F360" s="252"/>
      <c r="G360" s="252"/>
      <c r="H360" s="252"/>
      <c r="I360" s="252"/>
      <c r="J360" s="252"/>
      <c r="K360" s="252"/>
      <c r="L360" s="252"/>
      <c r="M360" s="252"/>
      <c r="N360" s="252"/>
      <c r="O360" s="252"/>
      <c r="P360" s="252"/>
      <c r="Q360" s="252"/>
      <c r="R360" s="252"/>
      <c r="S360" s="252"/>
      <c r="T360" s="252"/>
      <c r="U360" s="252"/>
      <c r="V360" s="252"/>
      <c r="W360" s="252"/>
      <c r="X360" s="252"/>
      <c r="Y360" s="252"/>
      <c r="Z360" s="252"/>
      <c r="AA360" s="252"/>
      <c r="AB360" s="252"/>
      <c r="AC360" s="252"/>
      <c r="AD360" s="252"/>
      <c r="AE360" s="252"/>
      <c r="AF360" s="253"/>
      <c r="AG360" s="253"/>
      <c r="AH360" s="253"/>
      <c r="AI360" s="253"/>
      <c r="AJ360" s="253"/>
      <c r="AK360" s="253"/>
      <c r="AL360" s="253"/>
      <c r="AM360" s="253"/>
      <c r="AN360" s="253"/>
      <c r="AO360" s="254"/>
    </row>
    <row r="361" spans="1:41" ht="24" customHeight="1">
      <c r="B361" s="263"/>
      <c r="C361" s="280"/>
      <c r="D361" s="281"/>
      <c r="E361" s="281"/>
      <c r="F361" s="281"/>
      <c r="G361" s="281"/>
      <c r="H361" s="281"/>
      <c r="I361" s="281"/>
      <c r="J361" s="252"/>
      <c r="K361" s="252"/>
      <c r="L361" s="252"/>
      <c r="M361" s="252"/>
      <c r="N361" s="252"/>
      <c r="O361" s="252"/>
      <c r="P361" s="252"/>
      <c r="Q361" s="252"/>
      <c r="R361" s="252"/>
      <c r="S361" s="252"/>
      <c r="T361" s="252"/>
      <c r="U361" s="252"/>
      <c r="V361" s="252"/>
      <c r="W361" s="252"/>
      <c r="X361" s="252"/>
      <c r="Y361" s="252"/>
      <c r="Z361" s="252"/>
      <c r="AA361" s="252"/>
      <c r="AB361" s="252"/>
      <c r="AC361" s="252"/>
      <c r="AD361" s="252"/>
      <c r="AE361" s="252"/>
      <c r="AF361" s="253"/>
      <c r="AG361" s="253"/>
      <c r="AH361" s="253"/>
      <c r="AI361" s="253"/>
      <c r="AJ361" s="253"/>
      <c r="AK361" s="253"/>
      <c r="AL361" s="253"/>
      <c r="AM361" s="253"/>
      <c r="AN361" s="253"/>
      <c r="AO361" s="254"/>
    </row>
    <row r="362" spans="1:41" ht="30.75" customHeight="1">
      <c r="A362" s="282"/>
      <c r="B362" s="283"/>
      <c r="C362" s="280"/>
      <c r="D362" s="281"/>
      <c r="E362" s="281"/>
      <c r="F362" s="281"/>
      <c r="G362" s="281"/>
      <c r="H362" s="281"/>
      <c r="I362" s="281"/>
      <c r="J362" s="252"/>
      <c r="K362" s="252"/>
      <c r="L362" s="252"/>
      <c r="M362" s="252"/>
      <c r="N362" s="252"/>
      <c r="O362" s="252"/>
      <c r="P362" s="252"/>
      <c r="Q362" s="252"/>
      <c r="R362" s="252"/>
      <c r="S362" s="252"/>
      <c r="T362" s="252"/>
      <c r="U362" s="252"/>
      <c r="V362" s="252"/>
      <c r="W362" s="252"/>
      <c r="X362" s="252"/>
      <c r="Y362" s="252"/>
      <c r="Z362" s="252"/>
      <c r="AA362" s="252"/>
      <c r="AB362" s="252"/>
      <c r="AC362" s="252"/>
      <c r="AD362" s="252"/>
      <c r="AE362" s="252"/>
      <c r="AF362" s="253"/>
      <c r="AG362" s="253"/>
      <c r="AH362" s="253"/>
      <c r="AI362" s="253"/>
      <c r="AJ362" s="253"/>
      <c r="AK362" s="253"/>
      <c r="AL362" s="253"/>
      <c r="AM362" s="253"/>
      <c r="AN362" s="253"/>
      <c r="AO362" s="254"/>
    </row>
    <row r="363" spans="1:41" s="273" customFormat="1" ht="30.75" customHeight="1">
      <c r="A363" s="279"/>
      <c r="B363" s="263"/>
      <c r="C363" s="280"/>
      <c r="D363" s="281"/>
      <c r="E363" s="281"/>
      <c r="F363" s="281"/>
      <c r="G363" s="281"/>
      <c r="H363" s="281"/>
      <c r="I363" s="281"/>
      <c r="J363" s="252"/>
      <c r="K363" s="252"/>
      <c r="L363" s="252"/>
      <c r="M363" s="252"/>
      <c r="N363" s="266"/>
      <c r="O363" s="252"/>
      <c r="P363" s="252"/>
      <c r="Q363" s="252"/>
      <c r="R363" s="252"/>
      <c r="S363" s="252"/>
      <c r="T363" s="252"/>
      <c r="U363" s="252"/>
      <c r="V363" s="252"/>
      <c r="W363" s="252"/>
      <c r="X363" s="252"/>
      <c r="Y363" s="252"/>
      <c r="Z363" s="252"/>
      <c r="AA363" s="252"/>
      <c r="AB363" s="252"/>
      <c r="AC363" s="252"/>
      <c r="AD363" s="252"/>
      <c r="AE363" s="252"/>
      <c r="AF363" s="253"/>
      <c r="AG363" s="253"/>
      <c r="AH363" s="253"/>
      <c r="AI363" s="253"/>
      <c r="AJ363" s="253"/>
      <c r="AK363" s="253"/>
      <c r="AL363" s="253"/>
      <c r="AM363" s="253"/>
      <c r="AN363" s="274"/>
      <c r="AO363" s="275"/>
    </row>
    <row r="364" spans="1:41" s="273" customFormat="1" ht="30.75" customHeight="1">
      <c r="A364" s="279"/>
      <c r="B364" s="263"/>
      <c r="C364" s="280"/>
      <c r="D364" s="281"/>
      <c r="E364" s="281"/>
      <c r="F364" s="281"/>
      <c r="G364" s="281"/>
      <c r="H364" s="281"/>
      <c r="I364" s="281"/>
      <c r="J364" s="252"/>
      <c r="K364" s="252"/>
      <c r="L364" s="252"/>
      <c r="M364" s="252"/>
      <c r="N364" s="252"/>
      <c r="O364" s="252"/>
      <c r="P364" s="252"/>
      <c r="Q364" s="252"/>
      <c r="R364" s="252"/>
      <c r="S364" s="252"/>
      <c r="T364" s="252"/>
      <c r="U364" s="252"/>
      <c r="V364" s="252"/>
      <c r="W364" s="252"/>
      <c r="X364" s="252"/>
      <c r="Y364" s="252"/>
      <c r="Z364" s="252"/>
      <c r="AA364" s="252"/>
      <c r="AB364" s="252"/>
      <c r="AC364" s="252"/>
      <c r="AD364" s="252"/>
      <c r="AE364" s="252"/>
      <c r="AF364" s="253"/>
      <c r="AG364" s="253"/>
      <c r="AH364" s="253"/>
      <c r="AI364" s="253"/>
      <c r="AJ364" s="253"/>
      <c r="AK364" s="253"/>
      <c r="AL364" s="253"/>
      <c r="AM364" s="253"/>
      <c r="AN364" s="274"/>
      <c r="AO364" s="275"/>
    </row>
    <row r="365" spans="1:41" s="273" customFormat="1" ht="30.75" customHeight="1">
      <c r="A365" s="279"/>
      <c r="B365" s="263"/>
      <c r="C365" s="280"/>
      <c r="D365" s="281"/>
      <c r="E365" s="281"/>
      <c r="F365" s="281"/>
      <c r="G365" s="281"/>
      <c r="H365" s="281"/>
      <c r="I365" s="281"/>
      <c r="J365" s="281"/>
      <c r="K365" s="281"/>
      <c r="L365" s="252"/>
      <c r="M365" s="252"/>
      <c r="N365" s="252"/>
      <c r="O365" s="252"/>
      <c r="P365" s="252"/>
      <c r="Q365" s="252"/>
      <c r="R365" s="252"/>
      <c r="S365" s="252"/>
      <c r="T365" s="252"/>
      <c r="U365" s="252"/>
      <c r="V365" s="252"/>
      <c r="W365" s="252"/>
      <c r="X365" s="252"/>
      <c r="Y365" s="252"/>
      <c r="Z365" s="252"/>
      <c r="AA365" s="252"/>
      <c r="AB365" s="252"/>
      <c r="AC365" s="252"/>
      <c r="AD365" s="252"/>
      <c r="AE365" s="252"/>
      <c r="AF365" s="253"/>
      <c r="AG365" s="253"/>
      <c r="AH365" s="253"/>
      <c r="AI365" s="253"/>
      <c r="AJ365" s="253"/>
      <c r="AK365" s="253"/>
      <c r="AL365" s="253"/>
      <c r="AM365" s="253"/>
      <c r="AN365" s="274"/>
      <c r="AO365" s="275"/>
    </row>
    <row r="366" spans="1:41" s="273" customFormat="1" ht="30.75" customHeight="1">
      <c r="A366" s="278"/>
      <c r="B366" s="269"/>
      <c r="C366" s="280"/>
      <c r="D366" s="281"/>
      <c r="E366" s="281"/>
      <c r="F366" s="281"/>
      <c r="G366" s="281"/>
      <c r="H366" s="281"/>
      <c r="I366" s="281"/>
      <c r="J366" s="281"/>
      <c r="K366" s="281"/>
      <c r="L366" s="252"/>
      <c r="M366" s="252"/>
      <c r="N366" s="252"/>
      <c r="O366" s="252"/>
      <c r="P366" s="252"/>
      <c r="Q366" s="252"/>
      <c r="R366" s="252"/>
      <c r="S366" s="252"/>
      <c r="T366" s="252"/>
      <c r="U366" s="252"/>
      <c r="V366" s="252"/>
      <c r="W366" s="252"/>
      <c r="X366" s="252"/>
      <c r="Y366" s="252"/>
      <c r="Z366" s="252"/>
      <c r="AA366" s="252"/>
      <c r="AB366" s="252"/>
      <c r="AC366" s="252"/>
      <c r="AD366" s="252"/>
      <c r="AE366" s="252"/>
      <c r="AF366" s="253"/>
      <c r="AG366" s="253"/>
      <c r="AH366" s="253"/>
      <c r="AI366" s="253"/>
      <c r="AJ366" s="253"/>
      <c r="AK366" s="253"/>
      <c r="AL366" s="253"/>
      <c r="AM366" s="253"/>
      <c r="AN366" s="274"/>
      <c r="AO366" s="275"/>
    </row>
    <row r="367" spans="1:41" s="273" customFormat="1" ht="24" customHeight="1">
      <c r="A367" s="279"/>
      <c r="B367" s="263"/>
      <c r="C367" s="280"/>
      <c r="D367" s="281"/>
      <c r="E367" s="281"/>
      <c r="F367" s="281"/>
      <c r="G367" s="281"/>
      <c r="H367" s="281"/>
      <c r="I367" s="281"/>
      <c r="J367" s="281"/>
      <c r="K367" s="281"/>
      <c r="L367" s="252"/>
      <c r="M367" s="252"/>
      <c r="N367" s="284"/>
      <c r="O367" s="252"/>
      <c r="P367" s="252"/>
      <c r="Q367" s="252"/>
      <c r="R367" s="252"/>
      <c r="S367" s="252"/>
      <c r="T367" s="252"/>
      <c r="U367" s="252"/>
      <c r="V367" s="252"/>
      <c r="W367" s="252"/>
      <c r="X367" s="252"/>
      <c r="Y367" s="252"/>
      <c r="Z367" s="252"/>
      <c r="AA367" s="252"/>
      <c r="AB367" s="252"/>
      <c r="AC367" s="252"/>
      <c r="AD367" s="252"/>
      <c r="AE367" s="252"/>
      <c r="AF367" s="253"/>
      <c r="AG367" s="253"/>
      <c r="AH367" s="253"/>
      <c r="AI367" s="253"/>
      <c r="AJ367" s="253"/>
      <c r="AK367" s="253"/>
      <c r="AL367" s="253"/>
      <c r="AM367" s="253"/>
      <c r="AN367" s="274"/>
      <c r="AO367" s="275"/>
    </row>
    <row r="368" spans="1:41" ht="29.25" customHeight="1">
      <c r="B368" s="263"/>
      <c r="C368" s="280"/>
      <c r="D368" s="281"/>
      <c r="E368" s="281"/>
      <c r="F368" s="281"/>
      <c r="G368" s="281"/>
      <c r="H368" s="281"/>
      <c r="I368" s="281"/>
      <c r="J368" s="281"/>
      <c r="K368" s="281"/>
      <c r="L368" s="252"/>
      <c r="M368" s="252"/>
      <c r="N368" s="284"/>
      <c r="O368" s="252"/>
      <c r="P368" s="252"/>
      <c r="Q368" s="252"/>
      <c r="R368" s="252"/>
      <c r="S368" s="252"/>
      <c r="T368" s="252"/>
      <c r="U368" s="252"/>
      <c r="V368" s="252"/>
      <c r="W368" s="252"/>
      <c r="X368" s="252"/>
      <c r="Y368" s="252"/>
      <c r="Z368" s="252"/>
      <c r="AA368" s="252"/>
      <c r="AB368" s="252"/>
      <c r="AC368" s="252"/>
      <c r="AD368" s="252"/>
      <c r="AE368" s="252"/>
      <c r="AF368" s="253"/>
      <c r="AG368" s="253"/>
      <c r="AH368" s="253"/>
      <c r="AI368" s="253"/>
      <c r="AJ368" s="253"/>
      <c r="AK368" s="253"/>
      <c r="AL368" s="253"/>
      <c r="AM368" s="253"/>
      <c r="AN368" s="253"/>
      <c r="AO368" s="254"/>
    </row>
    <row r="369" spans="1:41" ht="21" customHeight="1">
      <c r="B369" s="263"/>
      <c r="C369" s="280"/>
      <c r="D369" s="281"/>
      <c r="E369" s="281"/>
      <c r="F369" s="281"/>
      <c r="G369" s="281"/>
      <c r="H369" s="281"/>
      <c r="I369" s="281"/>
      <c r="J369" s="281"/>
      <c r="K369" s="281"/>
      <c r="L369" s="252"/>
      <c r="M369" s="252"/>
      <c r="N369" s="284"/>
      <c r="O369" s="252"/>
      <c r="P369" s="252"/>
      <c r="Q369" s="252"/>
      <c r="R369" s="252"/>
      <c r="S369" s="252"/>
      <c r="T369" s="252"/>
      <c r="U369" s="252"/>
      <c r="V369" s="252"/>
      <c r="W369" s="252"/>
      <c r="X369" s="252"/>
      <c r="Y369" s="252"/>
      <c r="Z369" s="252"/>
      <c r="AA369" s="252"/>
      <c r="AB369" s="252"/>
      <c r="AC369" s="252"/>
      <c r="AD369" s="252"/>
      <c r="AE369" s="252"/>
      <c r="AF369" s="253"/>
      <c r="AG369" s="253"/>
      <c r="AH369" s="253"/>
      <c r="AI369" s="253"/>
      <c r="AJ369" s="253"/>
      <c r="AK369" s="253"/>
      <c r="AL369" s="253"/>
      <c r="AM369" s="253"/>
      <c r="AN369" s="253"/>
      <c r="AO369" s="254"/>
    </row>
    <row r="370" spans="1:41" s="286" customFormat="1" ht="20.25" customHeight="1">
      <c r="A370" s="278"/>
      <c r="B370" s="269"/>
      <c r="C370" s="280"/>
      <c r="D370" s="281"/>
      <c r="E370" s="281"/>
      <c r="F370" s="281"/>
      <c r="G370" s="281"/>
      <c r="H370" s="281"/>
      <c r="I370" s="281"/>
      <c r="J370" s="281"/>
      <c r="K370" s="281"/>
      <c r="L370" s="252"/>
      <c r="M370" s="252"/>
      <c r="N370" s="252"/>
      <c r="O370" s="252"/>
      <c r="P370" s="252"/>
      <c r="Q370" s="252"/>
      <c r="R370" s="252"/>
      <c r="S370" s="252"/>
      <c r="T370" s="252"/>
      <c r="U370" s="252"/>
      <c r="V370" s="252"/>
      <c r="W370" s="252"/>
      <c r="X370" s="252"/>
      <c r="Y370" s="252"/>
      <c r="Z370" s="252"/>
      <c r="AA370" s="252"/>
      <c r="AB370" s="252"/>
      <c r="AC370" s="252"/>
      <c r="AD370" s="252"/>
      <c r="AE370" s="252"/>
      <c r="AF370" s="253"/>
      <c r="AG370" s="253"/>
      <c r="AH370" s="253"/>
      <c r="AI370" s="253"/>
      <c r="AJ370" s="253"/>
      <c r="AK370" s="253"/>
      <c r="AL370" s="253"/>
      <c r="AM370" s="253"/>
      <c r="AN370" s="253"/>
      <c r="AO370" s="285"/>
    </row>
    <row r="371" spans="1:41" ht="19.5" customHeight="1">
      <c r="A371" s="278"/>
      <c r="B371" s="269"/>
      <c r="C371" s="280"/>
      <c r="D371" s="281"/>
      <c r="E371" s="281"/>
      <c r="F371" s="281"/>
      <c r="G371" s="281"/>
      <c r="H371" s="281"/>
      <c r="I371" s="281"/>
      <c r="J371" s="281"/>
      <c r="K371" s="281"/>
      <c r="L371" s="252"/>
      <c r="M371" s="252"/>
      <c r="N371" s="252"/>
      <c r="O371" s="252"/>
      <c r="P371" s="252"/>
      <c r="Q371" s="252"/>
      <c r="R371" s="252"/>
      <c r="S371" s="252"/>
      <c r="T371" s="252"/>
      <c r="U371" s="252"/>
      <c r="V371" s="252"/>
      <c r="W371" s="252"/>
      <c r="X371" s="252"/>
      <c r="Y371" s="252"/>
      <c r="Z371" s="252"/>
      <c r="AA371" s="252"/>
      <c r="AB371" s="252"/>
      <c r="AC371" s="252"/>
      <c r="AD371" s="252"/>
      <c r="AE371" s="252"/>
      <c r="AF371" s="253"/>
      <c r="AG371" s="253"/>
      <c r="AH371" s="253"/>
      <c r="AI371" s="253"/>
      <c r="AJ371" s="253"/>
      <c r="AK371" s="253"/>
      <c r="AL371" s="253"/>
      <c r="AM371" s="253"/>
      <c r="AN371" s="253"/>
      <c r="AO371" s="254"/>
    </row>
    <row r="372" spans="1:41" ht="19.5" customHeight="1">
      <c r="A372" s="278"/>
      <c r="B372" s="269"/>
      <c r="C372" s="280"/>
      <c r="D372" s="281"/>
      <c r="E372" s="281"/>
      <c r="F372" s="281"/>
      <c r="G372" s="281"/>
      <c r="H372" s="281"/>
      <c r="I372" s="281"/>
      <c r="J372" s="281"/>
      <c r="K372" s="281"/>
      <c r="L372" s="252"/>
      <c r="M372" s="252"/>
      <c r="N372" s="287"/>
      <c r="O372" s="252"/>
      <c r="P372" s="252"/>
      <c r="Q372" s="252"/>
      <c r="R372" s="252"/>
      <c r="S372" s="252"/>
      <c r="T372" s="252"/>
      <c r="U372" s="252"/>
      <c r="V372" s="252"/>
      <c r="W372" s="252"/>
      <c r="X372" s="252"/>
      <c r="Y372" s="252"/>
      <c r="Z372" s="252"/>
      <c r="AA372" s="252"/>
      <c r="AB372" s="252"/>
      <c r="AC372" s="252"/>
      <c r="AD372" s="252"/>
      <c r="AE372" s="252"/>
      <c r="AF372" s="253"/>
      <c r="AG372" s="253"/>
      <c r="AH372" s="253"/>
      <c r="AI372" s="253"/>
      <c r="AJ372" s="253"/>
      <c r="AK372" s="253"/>
      <c r="AL372" s="253"/>
      <c r="AM372" s="253"/>
      <c r="AN372" s="253"/>
      <c r="AO372" s="254"/>
    </row>
    <row r="373" spans="1:41" ht="19.5" customHeight="1">
      <c r="A373" s="282"/>
      <c r="B373" s="283"/>
      <c r="C373" s="280"/>
      <c r="D373" s="281"/>
      <c r="E373" s="281"/>
      <c r="F373" s="281"/>
      <c r="G373" s="281"/>
      <c r="H373" s="281"/>
      <c r="I373" s="281"/>
      <c r="J373" s="281"/>
      <c r="K373" s="281"/>
      <c r="L373" s="252"/>
      <c r="M373" s="252"/>
      <c r="N373" s="288"/>
      <c r="O373" s="252"/>
      <c r="P373" s="252"/>
      <c r="Q373" s="252"/>
      <c r="R373" s="252"/>
      <c r="S373" s="252"/>
      <c r="T373" s="252"/>
      <c r="U373" s="252"/>
      <c r="V373" s="252"/>
      <c r="W373" s="252"/>
      <c r="X373" s="252"/>
      <c r="Y373" s="252"/>
      <c r="Z373" s="252"/>
      <c r="AA373" s="252"/>
      <c r="AB373" s="252"/>
      <c r="AC373" s="252"/>
      <c r="AD373" s="252"/>
      <c r="AE373" s="252"/>
      <c r="AF373" s="253"/>
      <c r="AG373" s="253"/>
      <c r="AH373" s="253"/>
      <c r="AI373" s="253"/>
      <c r="AJ373" s="253"/>
      <c r="AK373" s="253"/>
      <c r="AL373" s="253"/>
      <c r="AM373" s="253"/>
      <c r="AN373" s="253"/>
      <c r="AO373" s="254"/>
    </row>
    <row r="374" spans="1:41" s="273" customFormat="1" ht="41.25" customHeight="1">
      <c r="A374" s="278"/>
      <c r="B374" s="269"/>
      <c r="C374" s="280"/>
      <c r="D374" s="281"/>
      <c r="E374" s="281"/>
      <c r="F374" s="281"/>
      <c r="G374" s="281"/>
      <c r="H374" s="281"/>
      <c r="I374" s="281"/>
      <c r="J374" s="281"/>
      <c r="K374" s="281"/>
      <c r="L374" s="252"/>
      <c r="M374" s="252"/>
      <c r="N374" s="276"/>
      <c r="O374" s="266"/>
      <c r="P374" s="266"/>
      <c r="Q374" s="266"/>
      <c r="R374" s="266"/>
      <c r="S374" s="266"/>
      <c r="T374" s="266"/>
      <c r="U374" s="266"/>
      <c r="V374" s="266"/>
      <c r="W374" s="266"/>
      <c r="X374" s="266"/>
      <c r="Y374" s="266"/>
      <c r="Z374" s="266"/>
      <c r="AA374" s="266"/>
      <c r="AB374" s="266"/>
      <c r="AC374" s="266"/>
      <c r="AD374" s="266"/>
      <c r="AE374" s="266"/>
      <c r="AF374" s="274"/>
      <c r="AG374" s="274"/>
      <c r="AH374" s="274"/>
      <c r="AI374" s="274"/>
      <c r="AJ374" s="274"/>
      <c r="AK374" s="274"/>
      <c r="AL374" s="274"/>
      <c r="AM374" s="274"/>
      <c r="AN374" s="274"/>
      <c r="AO374" s="275"/>
    </row>
    <row r="375" spans="1:41" ht="43.5" customHeight="1">
      <c r="A375" s="278"/>
      <c r="B375" s="269"/>
      <c r="C375" s="280"/>
      <c r="D375" s="281"/>
      <c r="E375" s="281"/>
      <c r="F375" s="281"/>
      <c r="G375" s="281"/>
      <c r="H375" s="281"/>
      <c r="I375" s="281"/>
      <c r="J375" s="281"/>
      <c r="K375" s="281"/>
      <c r="L375" s="281"/>
      <c r="M375" s="281"/>
      <c r="N375" s="276"/>
      <c r="O375" s="252"/>
      <c r="P375" s="252"/>
      <c r="Q375" s="252"/>
      <c r="R375" s="252"/>
      <c r="S375" s="252"/>
      <c r="T375" s="252"/>
      <c r="U375" s="252"/>
      <c r="V375" s="252"/>
      <c r="W375" s="252"/>
      <c r="X375" s="252"/>
      <c r="Y375" s="252"/>
      <c r="Z375" s="252"/>
      <c r="AA375" s="252"/>
      <c r="AB375" s="252"/>
      <c r="AC375" s="252"/>
      <c r="AD375" s="252"/>
      <c r="AE375" s="252"/>
      <c r="AF375" s="253"/>
      <c r="AG375" s="253"/>
      <c r="AH375" s="253"/>
      <c r="AI375" s="253"/>
      <c r="AJ375" s="253"/>
      <c r="AK375" s="253"/>
      <c r="AL375" s="253"/>
      <c r="AM375" s="253"/>
      <c r="AN375" s="253"/>
      <c r="AO375" s="254"/>
    </row>
    <row r="376" spans="1:41" ht="19.5" customHeight="1">
      <c r="A376" s="278"/>
      <c r="B376" s="269"/>
      <c r="C376" s="280"/>
      <c r="D376" s="281"/>
      <c r="E376" s="281"/>
      <c r="F376" s="281"/>
      <c r="G376" s="281"/>
      <c r="H376" s="281"/>
      <c r="I376" s="281"/>
      <c r="J376" s="281"/>
      <c r="K376" s="281"/>
      <c r="L376" s="281"/>
      <c r="M376" s="281"/>
      <c r="N376" s="276"/>
      <c r="O376" s="252"/>
      <c r="P376" s="252"/>
      <c r="Q376" s="252"/>
      <c r="R376" s="252"/>
      <c r="S376" s="252"/>
      <c r="T376" s="252"/>
      <c r="U376" s="252"/>
      <c r="V376" s="252"/>
      <c r="W376" s="252"/>
      <c r="X376" s="252"/>
      <c r="Y376" s="252"/>
      <c r="Z376" s="252"/>
      <c r="AA376" s="252"/>
      <c r="AB376" s="252"/>
      <c r="AC376" s="252"/>
      <c r="AD376" s="252"/>
      <c r="AE376" s="252"/>
      <c r="AF376" s="253"/>
      <c r="AG376" s="253"/>
      <c r="AH376" s="253"/>
      <c r="AI376" s="253"/>
      <c r="AJ376" s="253"/>
      <c r="AK376" s="253"/>
      <c r="AL376" s="253"/>
      <c r="AM376" s="253"/>
      <c r="AN376" s="253"/>
      <c r="AO376" s="254"/>
    </row>
    <row r="377" spans="1:41" ht="51.75" customHeight="1">
      <c r="A377" s="278"/>
      <c r="B377" s="269"/>
      <c r="C377" s="280"/>
      <c r="D377" s="281"/>
      <c r="E377" s="281"/>
      <c r="F377" s="281"/>
      <c r="G377" s="281"/>
      <c r="H377" s="281"/>
      <c r="I377" s="281"/>
      <c r="J377" s="281"/>
      <c r="K377" s="281"/>
      <c r="L377" s="281"/>
      <c r="M377" s="281"/>
      <c r="N377" s="276"/>
      <c r="O377" s="252"/>
      <c r="P377" s="252"/>
      <c r="Q377" s="252"/>
      <c r="R377" s="252"/>
      <c r="S377" s="252"/>
      <c r="T377" s="252"/>
      <c r="U377" s="252"/>
      <c r="V377" s="252"/>
      <c r="W377" s="252"/>
      <c r="X377" s="252"/>
      <c r="Y377" s="252"/>
      <c r="Z377" s="252"/>
      <c r="AA377" s="252"/>
      <c r="AB377" s="252"/>
      <c r="AC377" s="252"/>
      <c r="AD377" s="252"/>
      <c r="AE377" s="252"/>
      <c r="AF377" s="253"/>
      <c r="AG377" s="253"/>
      <c r="AH377" s="253"/>
      <c r="AI377" s="253"/>
      <c r="AJ377" s="253"/>
      <c r="AK377" s="253"/>
      <c r="AL377" s="253"/>
      <c r="AM377" s="253"/>
      <c r="AN377" s="253"/>
      <c r="AO377" s="254"/>
    </row>
    <row r="378" spans="1:41" s="273" customFormat="1" ht="41.25" customHeight="1">
      <c r="A378" s="278"/>
      <c r="B378" s="269"/>
      <c r="C378" s="280"/>
      <c r="D378" s="281"/>
      <c r="E378" s="281"/>
      <c r="F378" s="281"/>
      <c r="G378" s="281"/>
      <c r="H378" s="281"/>
      <c r="I378" s="281"/>
      <c r="J378" s="281"/>
      <c r="K378" s="281"/>
      <c r="L378" s="281"/>
      <c r="M378" s="281"/>
      <c r="N378" s="276"/>
      <c r="O378" s="284"/>
      <c r="P378" s="284"/>
      <c r="Q378" s="284"/>
      <c r="R378" s="284"/>
      <c r="S378" s="266"/>
      <c r="T378" s="266"/>
      <c r="U378" s="266"/>
      <c r="V378" s="266"/>
      <c r="W378" s="266"/>
      <c r="X378" s="266"/>
      <c r="Y378" s="266"/>
      <c r="Z378" s="266"/>
      <c r="AA378" s="266"/>
      <c r="AB378" s="266"/>
      <c r="AC378" s="266"/>
      <c r="AD378" s="266"/>
      <c r="AE378" s="266"/>
      <c r="AF378" s="274"/>
      <c r="AG378" s="274"/>
      <c r="AH378" s="274"/>
      <c r="AI378" s="274"/>
      <c r="AJ378" s="274"/>
      <c r="AK378" s="274"/>
      <c r="AL378" s="274"/>
      <c r="AM378" s="274"/>
      <c r="AN378" s="274"/>
      <c r="AO378" s="275"/>
    </row>
    <row r="379" spans="1:41" s="273" customFormat="1" ht="36.75" customHeight="1">
      <c r="A379" s="278"/>
      <c r="B379" s="269"/>
      <c r="C379" s="280"/>
      <c r="D379" s="281"/>
      <c r="E379" s="281"/>
      <c r="F379" s="281"/>
      <c r="G379" s="281"/>
      <c r="H379" s="281"/>
      <c r="I379" s="281"/>
      <c r="J379" s="281"/>
      <c r="K379" s="281"/>
      <c r="L379" s="281"/>
      <c r="M379" s="281"/>
      <c r="N379" s="276"/>
      <c r="O379" s="284"/>
      <c r="P379" s="284"/>
      <c r="Q379" s="284"/>
      <c r="R379" s="284"/>
      <c r="S379" s="266"/>
      <c r="T379" s="266"/>
      <c r="U379" s="266"/>
      <c r="V379" s="266"/>
      <c r="W379" s="266"/>
      <c r="X379" s="266"/>
      <c r="Y379" s="266"/>
      <c r="Z379" s="266"/>
      <c r="AA379" s="266"/>
      <c r="AB379" s="266"/>
      <c r="AC379" s="266"/>
      <c r="AD379" s="266"/>
      <c r="AE379" s="266"/>
      <c r="AF379" s="274"/>
      <c r="AG379" s="274"/>
      <c r="AH379" s="274"/>
      <c r="AI379" s="274"/>
      <c r="AJ379" s="274"/>
      <c r="AK379" s="274"/>
      <c r="AL379" s="274"/>
      <c r="AM379" s="274"/>
      <c r="AN379" s="274"/>
      <c r="AO379" s="275"/>
    </row>
    <row r="380" spans="1:41" s="273" customFormat="1" ht="73.5" customHeight="1">
      <c r="A380" s="278"/>
      <c r="B380" s="269"/>
      <c r="C380" s="280"/>
      <c r="D380" s="281"/>
      <c r="E380" s="281"/>
      <c r="F380" s="281"/>
      <c r="G380" s="281"/>
      <c r="H380" s="281"/>
      <c r="I380" s="281"/>
      <c r="J380" s="281"/>
      <c r="K380" s="281"/>
      <c r="L380" s="281"/>
      <c r="M380" s="281"/>
      <c r="N380" s="284"/>
      <c r="O380" s="284"/>
      <c r="P380" s="284"/>
      <c r="Q380" s="284"/>
      <c r="R380" s="284"/>
      <c r="S380" s="266"/>
      <c r="T380" s="266"/>
      <c r="U380" s="266"/>
      <c r="V380" s="266"/>
      <c r="W380" s="266"/>
      <c r="X380" s="266"/>
      <c r="Y380" s="266"/>
      <c r="Z380" s="266"/>
      <c r="AA380" s="266"/>
      <c r="AB380" s="266"/>
      <c r="AC380" s="266"/>
      <c r="AD380" s="266"/>
      <c r="AE380" s="266"/>
      <c r="AF380" s="274"/>
      <c r="AG380" s="274"/>
      <c r="AH380" s="274"/>
      <c r="AI380" s="274"/>
      <c r="AJ380" s="274"/>
      <c r="AK380" s="274"/>
      <c r="AL380" s="274"/>
      <c r="AM380" s="274"/>
      <c r="AN380" s="274"/>
      <c r="AO380" s="275"/>
    </row>
    <row r="381" spans="1:41" s="286" customFormat="1" ht="22.5" customHeight="1">
      <c r="A381" s="278"/>
      <c r="B381" s="269"/>
      <c r="C381" s="280"/>
      <c r="D381" s="281"/>
      <c r="E381" s="281"/>
      <c r="F381" s="281"/>
      <c r="G381" s="281"/>
      <c r="H381" s="281"/>
      <c r="I381" s="281"/>
      <c r="J381" s="281"/>
      <c r="K381" s="281"/>
      <c r="L381" s="281"/>
      <c r="M381" s="281"/>
      <c r="N381" s="252"/>
      <c r="O381" s="252"/>
      <c r="P381" s="252"/>
      <c r="Q381" s="252"/>
      <c r="R381" s="252"/>
      <c r="S381" s="252"/>
      <c r="T381" s="252"/>
      <c r="U381" s="252"/>
      <c r="V381" s="252"/>
      <c r="W381" s="252"/>
      <c r="X381" s="252"/>
      <c r="Y381" s="252"/>
      <c r="Z381" s="252"/>
      <c r="AA381" s="252"/>
      <c r="AB381" s="252"/>
      <c r="AC381" s="252"/>
      <c r="AD381" s="252"/>
      <c r="AE381" s="252"/>
      <c r="AF381" s="253"/>
      <c r="AG381" s="253"/>
      <c r="AH381" s="253"/>
      <c r="AI381" s="253"/>
      <c r="AJ381" s="253"/>
      <c r="AK381" s="253"/>
      <c r="AL381" s="253"/>
      <c r="AM381" s="253"/>
      <c r="AN381" s="253"/>
      <c r="AO381" s="285"/>
    </row>
    <row r="382" spans="1:41" s="273" customFormat="1" ht="29.25" customHeight="1">
      <c r="A382" s="278"/>
      <c r="B382" s="269"/>
      <c r="C382" s="280"/>
      <c r="D382" s="281"/>
      <c r="E382" s="281"/>
      <c r="F382" s="281"/>
      <c r="G382" s="281"/>
      <c r="H382" s="281"/>
      <c r="I382" s="281"/>
      <c r="J382" s="281"/>
      <c r="K382" s="281"/>
      <c r="L382" s="281"/>
      <c r="M382" s="281"/>
      <c r="N382" s="252"/>
      <c r="O382" s="252"/>
      <c r="P382" s="252"/>
      <c r="Q382" s="252"/>
      <c r="R382" s="252"/>
      <c r="S382" s="252"/>
      <c r="T382" s="252"/>
      <c r="U382" s="252"/>
      <c r="V382" s="252"/>
      <c r="W382" s="252"/>
      <c r="X382" s="252"/>
      <c r="Y382" s="252"/>
      <c r="Z382" s="252"/>
      <c r="AA382" s="252"/>
      <c r="AB382" s="252"/>
      <c r="AC382" s="252"/>
      <c r="AD382" s="252"/>
      <c r="AE382" s="252"/>
      <c r="AF382" s="253"/>
      <c r="AG382" s="253"/>
      <c r="AH382" s="253"/>
      <c r="AI382" s="253"/>
      <c r="AJ382" s="253"/>
      <c r="AK382" s="253"/>
      <c r="AL382" s="253"/>
      <c r="AM382" s="253"/>
      <c r="AN382" s="274"/>
      <c r="AO382" s="275"/>
    </row>
    <row r="383" spans="1:41" s="273" customFormat="1" ht="29.25" customHeight="1">
      <c r="A383" s="279"/>
      <c r="B383" s="263"/>
      <c r="C383" s="280"/>
      <c r="D383" s="281"/>
      <c r="E383" s="281"/>
      <c r="F383" s="281"/>
      <c r="G383" s="281"/>
      <c r="H383" s="281"/>
      <c r="I383" s="281"/>
      <c r="J383" s="281"/>
      <c r="K383" s="281"/>
      <c r="L383" s="281"/>
      <c r="M383" s="281"/>
      <c r="N383" s="252"/>
      <c r="O383" s="287"/>
      <c r="P383" s="287"/>
      <c r="Q383" s="287"/>
      <c r="R383" s="287"/>
      <c r="S383" s="287"/>
      <c r="T383" s="287"/>
      <c r="U383" s="287"/>
      <c r="V383" s="287"/>
      <c r="W383" s="287"/>
      <c r="X383" s="287"/>
      <c r="Y383" s="287"/>
      <c r="Z383" s="287"/>
      <c r="AA383" s="252"/>
      <c r="AB383" s="252"/>
      <c r="AC383" s="252"/>
      <c r="AD383" s="252"/>
      <c r="AE383" s="252"/>
      <c r="AF383" s="253"/>
      <c r="AG383" s="253"/>
      <c r="AH383" s="253"/>
      <c r="AI383" s="253"/>
      <c r="AJ383" s="253"/>
      <c r="AK383" s="253"/>
      <c r="AL383" s="253"/>
      <c r="AM383" s="253"/>
      <c r="AN383" s="274"/>
      <c r="AO383" s="275"/>
    </row>
    <row r="384" spans="1:41" s="273" customFormat="1" ht="31.5" customHeight="1">
      <c r="A384" s="279"/>
      <c r="B384" s="263"/>
      <c r="C384" s="280"/>
      <c r="D384" s="281"/>
      <c r="E384" s="281"/>
      <c r="F384" s="281"/>
      <c r="G384" s="281"/>
      <c r="H384" s="281"/>
      <c r="I384" s="281"/>
      <c r="J384" s="281"/>
      <c r="K384" s="281"/>
      <c r="L384" s="281"/>
      <c r="M384" s="281"/>
      <c r="N384" s="252"/>
      <c r="O384" s="288"/>
      <c r="P384" s="289"/>
      <c r="Q384" s="289"/>
      <c r="R384" s="288"/>
      <c r="S384" s="288"/>
      <c r="T384" s="288"/>
      <c r="U384" s="289"/>
      <c r="V384" s="288"/>
      <c r="W384" s="288"/>
      <c r="X384" s="288"/>
      <c r="Y384" s="289"/>
      <c r="Z384" s="252"/>
      <c r="AA384" s="252"/>
      <c r="AB384" s="252"/>
      <c r="AC384" s="252"/>
      <c r="AD384" s="252"/>
      <c r="AE384" s="252"/>
      <c r="AF384" s="253"/>
      <c r="AG384" s="253"/>
      <c r="AH384" s="253"/>
      <c r="AI384" s="253"/>
      <c r="AJ384" s="253"/>
      <c r="AK384" s="253"/>
      <c r="AL384" s="253"/>
      <c r="AM384" s="253"/>
      <c r="AN384" s="274"/>
      <c r="AO384" s="275"/>
    </row>
    <row r="385" spans="1:42" s="273" customFormat="1" ht="31.5" customHeight="1">
      <c r="A385" s="279"/>
      <c r="B385" s="263"/>
      <c r="C385" s="280"/>
      <c r="D385" s="281"/>
      <c r="E385" s="281"/>
      <c r="F385" s="281"/>
      <c r="G385" s="281"/>
      <c r="H385" s="281"/>
      <c r="I385" s="281"/>
      <c r="J385" s="281"/>
      <c r="K385" s="281"/>
      <c r="L385" s="281"/>
      <c r="M385" s="281"/>
      <c r="N385" s="252"/>
      <c r="O385" s="276"/>
      <c r="P385" s="277"/>
      <c r="Q385" s="277"/>
      <c r="R385" s="276"/>
      <c r="S385" s="276"/>
      <c r="T385" s="276"/>
      <c r="U385" s="277"/>
      <c r="V385" s="276"/>
      <c r="W385" s="276"/>
      <c r="X385" s="276"/>
      <c r="Y385" s="277"/>
      <c r="Z385" s="252"/>
      <c r="AA385" s="252"/>
      <c r="AB385" s="252"/>
      <c r="AC385" s="252"/>
      <c r="AD385" s="252"/>
      <c r="AE385" s="252"/>
      <c r="AF385" s="253"/>
      <c r="AG385" s="253"/>
      <c r="AH385" s="253"/>
      <c r="AI385" s="253"/>
      <c r="AJ385" s="253"/>
      <c r="AK385" s="253"/>
      <c r="AL385" s="253"/>
      <c r="AM385" s="253"/>
      <c r="AN385" s="274"/>
      <c r="AO385" s="275"/>
    </row>
    <row r="386" spans="1:42" s="273" customFormat="1" ht="31.5" customHeight="1">
      <c r="A386" s="279"/>
      <c r="B386" s="263"/>
      <c r="C386" s="280"/>
      <c r="D386" s="281"/>
      <c r="E386" s="281"/>
      <c r="F386" s="281"/>
      <c r="G386" s="281"/>
      <c r="H386" s="281"/>
      <c r="I386" s="281"/>
      <c r="J386" s="281"/>
      <c r="K386" s="281"/>
      <c r="L386" s="281"/>
      <c r="M386" s="281"/>
      <c r="N386" s="252"/>
      <c r="O386" s="276"/>
      <c r="P386" s="277"/>
      <c r="Q386" s="277"/>
      <c r="R386" s="276"/>
      <c r="S386" s="276"/>
      <c r="T386" s="276"/>
      <c r="U386" s="277"/>
      <c r="V386" s="276"/>
      <c r="W386" s="276"/>
      <c r="X386" s="276"/>
      <c r="Y386" s="277"/>
      <c r="Z386" s="252"/>
      <c r="AA386" s="252"/>
      <c r="AB386" s="252"/>
      <c r="AC386" s="252"/>
      <c r="AD386" s="252"/>
      <c r="AE386" s="252"/>
      <c r="AF386" s="253"/>
      <c r="AG386" s="253"/>
      <c r="AH386" s="253"/>
      <c r="AI386" s="253"/>
      <c r="AJ386" s="253"/>
      <c r="AK386" s="253"/>
      <c r="AL386" s="253"/>
      <c r="AM386" s="253"/>
      <c r="AN386" s="274"/>
      <c r="AO386" s="275"/>
    </row>
    <row r="387" spans="1:42" s="273" customFormat="1" ht="31.5" customHeight="1">
      <c r="A387" s="279"/>
      <c r="B387" s="263"/>
      <c r="C387" s="280"/>
      <c r="D387" s="281"/>
      <c r="E387" s="281"/>
      <c r="F387" s="281"/>
      <c r="G387" s="281"/>
      <c r="H387" s="281"/>
      <c r="I387" s="281"/>
      <c r="J387" s="281"/>
      <c r="K387" s="281"/>
      <c r="L387" s="281"/>
      <c r="M387" s="281"/>
      <c r="N387" s="252"/>
      <c r="O387" s="276"/>
      <c r="P387" s="277"/>
      <c r="Q387" s="277"/>
      <c r="R387" s="276"/>
      <c r="S387" s="276"/>
      <c r="T387" s="276"/>
      <c r="U387" s="277"/>
      <c r="V387" s="276"/>
      <c r="W387" s="276"/>
      <c r="X387" s="276"/>
      <c r="Y387" s="277"/>
      <c r="Z387" s="252"/>
      <c r="AA387" s="252"/>
      <c r="AB387" s="252"/>
      <c r="AC387" s="252"/>
      <c r="AD387" s="252"/>
      <c r="AE387" s="252"/>
      <c r="AF387" s="253"/>
      <c r="AG387" s="253"/>
      <c r="AH387" s="253"/>
      <c r="AI387" s="253"/>
      <c r="AJ387" s="253"/>
      <c r="AK387" s="253"/>
      <c r="AL387" s="253"/>
      <c r="AM387" s="253"/>
      <c r="AN387" s="274"/>
      <c r="AO387" s="275"/>
    </row>
    <row r="388" spans="1:42" s="273" customFormat="1" ht="31.5" customHeight="1">
      <c r="A388" s="279"/>
      <c r="B388" s="263"/>
      <c r="C388" s="280"/>
      <c r="D388" s="281"/>
      <c r="E388" s="281"/>
      <c r="F388" s="281"/>
      <c r="G388" s="281"/>
      <c r="H388" s="281"/>
      <c r="I388" s="281"/>
      <c r="J388" s="281"/>
      <c r="K388" s="281"/>
      <c r="L388" s="281"/>
      <c r="M388" s="281"/>
      <c r="N388" s="252"/>
      <c r="O388" s="276"/>
      <c r="P388" s="277"/>
      <c r="Q388" s="277"/>
      <c r="R388" s="276"/>
      <c r="S388" s="276"/>
      <c r="T388" s="276"/>
      <c r="U388" s="277"/>
      <c r="V388" s="276"/>
      <c r="W388" s="276"/>
      <c r="X388" s="276"/>
      <c r="Y388" s="277"/>
      <c r="Z388" s="252"/>
      <c r="AA388" s="252"/>
      <c r="AB388" s="252"/>
      <c r="AC388" s="252"/>
      <c r="AD388" s="252"/>
      <c r="AE388" s="252"/>
      <c r="AF388" s="253"/>
      <c r="AG388" s="253"/>
      <c r="AH388" s="253"/>
      <c r="AI388" s="253"/>
      <c r="AJ388" s="253"/>
      <c r="AK388" s="253"/>
      <c r="AL388" s="253"/>
      <c r="AM388" s="253"/>
      <c r="AN388" s="274"/>
      <c r="AO388" s="275"/>
    </row>
    <row r="389" spans="1:42" s="273" customFormat="1" ht="31.5" customHeight="1">
      <c r="A389" s="279"/>
      <c r="B389" s="263"/>
      <c r="C389" s="280"/>
      <c r="D389" s="281"/>
      <c r="E389" s="281"/>
      <c r="F389" s="281"/>
      <c r="G389" s="281"/>
      <c r="H389" s="281"/>
      <c r="I389" s="281"/>
      <c r="J389" s="281"/>
      <c r="K389" s="281"/>
      <c r="L389" s="281"/>
      <c r="M389" s="281"/>
      <c r="N389" s="287"/>
      <c r="O389" s="276"/>
      <c r="P389" s="277"/>
      <c r="Q389" s="277"/>
      <c r="R389" s="276"/>
      <c r="S389" s="276"/>
      <c r="T389" s="276"/>
      <c r="U389" s="277"/>
      <c r="V389" s="276"/>
      <c r="W389" s="276"/>
      <c r="X389" s="276"/>
      <c r="Y389" s="277"/>
      <c r="Z389" s="252"/>
      <c r="AA389" s="252"/>
      <c r="AB389" s="252"/>
      <c r="AC389" s="252"/>
      <c r="AD389" s="252"/>
      <c r="AE389" s="252"/>
      <c r="AF389" s="253"/>
      <c r="AG389" s="253"/>
      <c r="AH389" s="253"/>
      <c r="AI389" s="253"/>
      <c r="AJ389" s="253"/>
      <c r="AK389" s="253"/>
      <c r="AL389" s="253"/>
      <c r="AM389" s="253"/>
      <c r="AN389" s="274"/>
      <c r="AO389" s="275"/>
    </row>
    <row r="390" spans="1:42" s="273" customFormat="1" ht="31.5" customHeight="1">
      <c r="A390" s="279"/>
      <c r="B390" s="263"/>
      <c r="C390" s="280"/>
      <c r="D390" s="281"/>
      <c r="E390" s="281"/>
      <c r="F390" s="281"/>
      <c r="G390" s="281"/>
      <c r="H390" s="281"/>
      <c r="I390" s="281"/>
      <c r="J390" s="281"/>
      <c r="K390" s="281"/>
      <c r="L390" s="281"/>
      <c r="M390" s="281"/>
      <c r="N390" s="287"/>
      <c r="O390" s="276"/>
      <c r="P390" s="277"/>
      <c r="Q390" s="277"/>
      <c r="R390" s="276"/>
      <c r="S390" s="276"/>
      <c r="T390" s="276"/>
      <c r="U390" s="277"/>
      <c r="V390" s="276"/>
      <c r="W390" s="276"/>
      <c r="X390" s="276"/>
      <c r="Y390" s="277"/>
      <c r="Z390" s="252"/>
      <c r="AA390" s="252"/>
      <c r="AB390" s="252"/>
      <c r="AC390" s="252"/>
      <c r="AD390" s="252"/>
      <c r="AE390" s="252"/>
      <c r="AF390" s="253"/>
      <c r="AG390" s="253"/>
      <c r="AH390" s="253"/>
      <c r="AI390" s="253"/>
      <c r="AJ390" s="253"/>
      <c r="AK390" s="253"/>
      <c r="AL390" s="253"/>
      <c r="AM390" s="253"/>
      <c r="AN390" s="274"/>
      <c r="AO390" s="275"/>
    </row>
    <row r="391" spans="1:42" ht="28.5" customHeight="1">
      <c r="B391" s="263"/>
      <c r="C391" s="280"/>
      <c r="D391" s="281"/>
      <c r="E391" s="281"/>
      <c r="F391" s="281"/>
      <c r="G391" s="281"/>
      <c r="H391" s="281"/>
      <c r="I391" s="281"/>
      <c r="J391" s="281"/>
      <c r="K391" s="281"/>
      <c r="L391" s="281"/>
      <c r="M391" s="281"/>
      <c r="N391" s="290"/>
      <c r="O391" s="284"/>
      <c r="P391" s="284"/>
      <c r="Q391" s="284"/>
      <c r="R391" s="284"/>
      <c r="S391" s="284"/>
      <c r="T391" s="284"/>
      <c r="U391" s="284"/>
      <c r="V391" s="284"/>
      <c r="W391" s="284"/>
      <c r="X391" s="284"/>
      <c r="Y391" s="284"/>
      <c r="Z391" s="252"/>
      <c r="AA391" s="252"/>
      <c r="AB391" s="252"/>
      <c r="AC391" s="252"/>
      <c r="AD391" s="252"/>
      <c r="AE391" s="252"/>
      <c r="AF391" s="253"/>
      <c r="AG391" s="253"/>
      <c r="AH391" s="253"/>
      <c r="AI391" s="253"/>
      <c r="AJ391" s="253"/>
      <c r="AK391" s="253"/>
      <c r="AL391" s="253"/>
      <c r="AM391" s="253"/>
      <c r="AN391" s="253"/>
      <c r="AO391" s="254"/>
    </row>
    <row r="392" spans="1:42" ht="15">
      <c r="B392" s="263"/>
      <c r="C392" s="280"/>
      <c r="D392" s="281"/>
      <c r="E392" s="281"/>
      <c r="F392" s="281"/>
      <c r="G392" s="281"/>
      <c r="H392" s="281"/>
      <c r="I392" s="281"/>
      <c r="J392" s="281"/>
      <c r="K392" s="281"/>
      <c r="L392" s="281"/>
      <c r="M392" s="281"/>
      <c r="N392" s="291"/>
      <c r="O392" s="252"/>
      <c r="P392" s="252"/>
      <c r="Q392" s="252"/>
      <c r="R392" s="252"/>
      <c r="S392" s="252"/>
      <c r="T392" s="252"/>
      <c r="U392" s="252"/>
      <c r="V392" s="252"/>
      <c r="W392" s="252"/>
      <c r="X392" s="252"/>
      <c r="Y392" s="252"/>
      <c r="Z392" s="252"/>
      <c r="AA392" s="252"/>
      <c r="AB392" s="252"/>
      <c r="AC392" s="252"/>
      <c r="AD392" s="252"/>
      <c r="AE392" s="252"/>
      <c r="AF392" s="253"/>
      <c r="AG392" s="253"/>
      <c r="AH392" s="253"/>
      <c r="AI392" s="253"/>
      <c r="AJ392" s="253"/>
      <c r="AK392" s="253"/>
      <c r="AL392" s="253"/>
      <c r="AM392" s="253"/>
      <c r="AN392" s="253"/>
      <c r="AO392" s="254"/>
    </row>
    <row r="393" spans="1:42" ht="56.25" customHeight="1">
      <c r="B393" s="263"/>
      <c r="C393" s="280"/>
      <c r="D393" s="281"/>
      <c r="E393" s="281"/>
      <c r="F393" s="281"/>
      <c r="G393" s="281"/>
      <c r="H393" s="281"/>
      <c r="I393" s="281"/>
      <c r="J393" s="281"/>
      <c r="K393" s="281"/>
      <c r="L393" s="281"/>
      <c r="M393" s="281"/>
      <c r="N393" s="276"/>
      <c r="O393" s="252"/>
      <c r="P393" s="252"/>
      <c r="Q393" s="252"/>
      <c r="R393" s="252"/>
      <c r="S393" s="252"/>
      <c r="T393" s="252"/>
      <c r="U393" s="252"/>
      <c r="V393" s="252"/>
      <c r="W393" s="252"/>
      <c r="X393" s="252"/>
      <c r="Y393" s="252"/>
      <c r="Z393" s="252"/>
      <c r="AA393" s="252"/>
      <c r="AB393" s="252"/>
      <c r="AC393" s="252"/>
      <c r="AD393" s="252"/>
      <c r="AE393" s="252"/>
      <c r="AF393" s="253"/>
      <c r="AG393" s="253"/>
      <c r="AH393" s="253"/>
      <c r="AI393" s="253"/>
      <c r="AJ393" s="253"/>
      <c r="AK393" s="253"/>
      <c r="AL393" s="253"/>
      <c r="AM393" s="253"/>
      <c r="AN393" s="253"/>
      <c r="AO393" s="254"/>
    </row>
    <row r="394" spans="1:42" ht="56.25" customHeight="1">
      <c r="B394" s="263"/>
      <c r="C394" s="280"/>
      <c r="D394" s="281"/>
      <c r="E394" s="281"/>
      <c r="F394" s="281"/>
      <c r="G394" s="281"/>
      <c r="H394" s="281"/>
      <c r="I394" s="281"/>
      <c r="J394" s="281"/>
      <c r="K394" s="281"/>
      <c r="L394" s="281"/>
      <c r="M394" s="281"/>
      <c r="N394" s="276"/>
      <c r="O394" s="252"/>
      <c r="P394" s="252"/>
      <c r="Q394" s="252"/>
      <c r="R394" s="252"/>
      <c r="S394" s="252"/>
      <c r="T394" s="252"/>
      <c r="U394" s="252"/>
      <c r="V394" s="252"/>
      <c r="W394" s="252"/>
      <c r="X394" s="252"/>
      <c r="Y394" s="252"/>
      <c r="Z394" s="252"/>
      <c r="AA394" s="252"/>
      <c r="AB394" s="252"/>
      <c r="AC394" s="252"/>
      <c r="AD394" s="252"/>
      <c r="AE394" s="252"/>
      <c r="AF394" s="253"/>
      <c r="AG394" s="253"/>
      <c r="AH394" s="253"/>
      <c r="AI394" s="253"/>
      <c r="AJ394" s="253"/>
      <c r="AK394" s="253"/>
      <c r="AL394" s="253"/>
      <c r="AM394" s="253"/>
      <c r="AN394" s="253"/>
      <c r="AO394" s="254"/>
    </row>
    <row r="395" spans="1:42" ht="15">
      <c r="B395" s="263"/>
      <c r="C395" s="280"/>
      <c r="D395" s="281"/>
      <c r="E395" s="281"/>
      <c r="F395" s="281"/>
      <c r="G395" s="281"/>
      <c r="H395" s="281"/>
      <c r="I395" s="281"/>
      <c r="J395" s="281"/>
      <c r="K395" s="281"/>
      <c r="L395" s="281"/>
      <c r="M395" s="281"/>
      <c r="N395" s="276"/>
      <c r="O395" s="252"/>
      <c r="P395" s="252"/>
      <c r="Q395" s="252"/>
      <c r="R395" s="252"/>
      <c r="S395" s="252"/>
      <c r="T395" s="252"/>
      <c r="U395" s="252"/>
      <c r="V395" s="252"/>
      <c r="W395" s="252"/>
      <c r="X395" s="252"/>
      <c r="Y395" s="252"/>
      <c r="Z395" s="252"/>
      <c r="AA395" s="252"/>
      <c r="AB395" s="252"/>
      <c r="AC395" s="252"/>
      <c r="AD395" s="252"/>
      <c r="AE395" s="252"/>
      <c r="AF395" s="253"/>
      <c r="AG395" s="253"/>
      <c r="AH395" s="253"/>
      <c r="AI395" s="253"/>
      <c r="AJ395" s="253"/>
      <c r="AK395" s="253"/>
      <c r="AL395" s="253"/>
      <c r="AM395" s="253"/>
      <c r="AN395" s="253"/>
      <c r="AO395" s="254"/>
    </row>
    <row r="396" spans="1:42" ht="20.25" customHeight="1">
      <c r="A396" s="292"/>
      <c r="B396" s="293"/>
      <c r="C396" s="280"/>
      <c r="D396" s="281"/>
      <c r="E396" s="281"/>
      <c r="F396" s="281"/>
      <c r="G396" s="281"/>
      <c r="H396" s="281"/>
      <c r="I396" s="281"/>
      <c r="J396" s="281"/>
      <c r="K396" s="281"/>
      <c r="L396" s="281"/>
      <c r="M396" s="281"/>
      <c r="N396" s="277"/>
      <c r="O396" s="252"/>
      <c r="P396" s="252"/>
      <c r="Q396" s="252"/>
      <c r="R396" s="252"/>
      <c r="S396" s="252"/>
      <c r="T396" s="252"/>
      <c r="U396" s="252"/>
      <c r="V396" s="252"/>
      <c r="W396" s="252"/>
      <c r="X396" s="252"/>
      <c r="Y396" s="252"/>
      <c r="Z396" s="252"/>
      <c r="AA396" s="252"/>
      <c r="AB396" s="252"/>
      <c r="AC396" s="252"/>
      <c r="AD396" s="252"/>
      <c r="AE396" s="252"/>
      <c r="AF396" s="253"/>
      <c r="AG396" s="253"/>
      <c r="AH396" s="253"/>
      <c r="AI396" s="253"/>
      <c r="AJ396" s="253"/>
      <c r="AK396" s="253"/>
      <c r="AL396" s="253"/>
      <c r="AM396" s="253"/>
      <c r="AN396" s="253"/>
      <c r="AO396" s="254"/>
    </row>
    <row r="397" spans="1:42" ht="40.5" customHeight="1">
      <c r="A397" s="292"/>
      <c r="B397" s="293"/>
      <c r="C397" s="280"/>
      <c r="D397" s="281"/>
      <c r="E397" s="281"/>
      <c r="F397" s="281"/>
      <c r="G397" s="281"/>
      <c r="H397" s="281"/>
      <c r="I397" s="281"/>
      <c r="J397" s="281"/>
      <c r="K397" s="281"/>
      <c r="L397" s="281"/>
      <c r="M397" s="281"/>
      <c r="N397" s="291"/>
      <c r="O397" s="252"/>
      <c r="P397" s="252"/>
      <c r="Q397" s="252"/>
      <c r="R397" s="252"/>
      <c r="S397" s="252"/>
      <c r="T397" s="252"/>
      <c r="U397" s="252"/>
      <c r="V397" s="252"/>
      <c r="W397" s="252"/>
      <c r="X397" s="252"/>
      <c r="Y397" s="252"/>
      <c r="Z397" s="252"/>
      <c r="AA397" s="252"/>
      <c r="AB397" s="252"/>
      <c r="AC397" s="252"/>
      <c r="AD397" s="252"/>
      <c r="AE397" s="252"/>
      <c r="AF397" s="253"/>
      <c r="AG397" s="253"/>
      <c r="AH397" s="253"/>
      <c r="AI397" s="253"/>
      <c r="AJ397" s="253"/>
      <c r="AK397" s="253"/>
      <c r="AL397" s="253"/>
      <c r="AM397" s="253"/>
      <c r="AN397" s="253"/>
      <c r="AO397" s="254"/>
    </row>
    <row r="398" spans="1:42" ht="20.25" customHeight="1">
      <c r="A398" s="292"/>
      <c r="B398" s="293"/>
      <c r="C398" s="280"/>
      <c r="D398" s="281"/>
      <c r="E398" s="281"/>
      <c r="F398" s="281"/>
      <c r="G398" s="281"/>
      <c r="H398" s="281"/>
      <c r="I398" s="281"/>
      <c r="J398" s="281"/>
      <c r="K398" s="281"/>
      <c r="L398" s="281"/>
      <c r="M398" s="281"/>
      <c r="N398" s="276"/>
      <c r="O398" s="252"/>
      <c r="P398" s="252"/>
      <c r="Q398" s="252"/>
      <c r="R398" s="252"/>
      <c r="S398" s="252"/>
      <c r="T398" s="252"/>
      <c r="U398" s="252"/>
      <c r="V398" s="252"/>
      <c r="W398" s="252"/>
      <c r="X398" s="252"/>
      <c r="Y398" s="252"/>
      <c r="Z398" s="252"/>
      <c r="AA398" s="252"/>
      <c r="AB398" s="252"/>
      <c r="AC398" s="252"/>
      <c r="AD398" s="252"/>
      <c r="AE398" s="252"/>
      <c r="AF398" s="253"/>
      <c r="AG398" s="253"/>
      <c r="AH398" s="253"/>
      <c r="AI398" s="253"/>
      <c r="AJ398" s="253"/>
      <c r="AK398" s="253"/>
      <c r="AL398" s="253"/>
      <c r="AM398" s="253"/>
      <c r="AN398" s="253"/>
      <c r="AO398" s="254"/>
    </row>
    <row r="399" spans="1:42" ht="28.5" customHeight="1">
      <c r="A399" s="292"/>
      <c r="B399" s="293"/>
      <c r="C399" s="280"/>
      <c r="D399" s="281"/>
      <c r="E399" s="281"/>
      <c r="F399" s="281"/>
      <c r="G399" s="281"/>
      <c r="H399" s="281"/>
      <c r="I399" s="281"/>
      <c r="J399" s="281"/>
      <c r="K399" s="281"/>
      <c r="L399" s="281"/>
      <c r="M399" s="281"/>
      <c r="N399" s="276"/>
      <c r="O399" s="252"/>
      <c r="P399" s="252"/>
      <c r="Q399" s="252"/>
      <c r="R399" s="252"/>
      <c r="S399" s="252"/>
      <c r="T399" s="252"/>
      <c r="U399" s="252"/>
      <c r="V399" s="252"/>
      <c r="W399" s="252"/>
      <c r="X399" s="252"/>
      <c r="Y399" s="252"/>
      <c r="Z399" s="252"/>
      <c r="AA399" s="252"/>
      <c r="AB399" s="252"/>
      <c r="AC399" s="252"/>
      <c r="AD399" s="252"/>
      <c r="AE399" s="252"/>
      <c r="AF399" s="253"/>
      <c r="AG399" s="253"/>
      <c r="AH399" s="253"/>
      <c r="AI399" s="253"/>
      <c r="AJ399" s="253"/>
      <c r="AK399" s="253"/>
      <c r="AL399" s="253"/>
      <c r="AM399" s="253"/>
      <c r="AN399" s="253"/>
      <c r="AO399" s="294"/>
    </row>
    <row r="400" spans="1:42" ht="15">
      <c r="B400" s="263"/>
      <c r="C400" s="280"/>
      <c r="D400" s="281"/>
      <c r="E400" s="281"/>
      <c r="F400" s="281"/>
      <c r="G400" s="281"/>
      <c r="H400" s="281"/>
      <c r="I400" s="281"/>
      <c r="J400" s="281"/>
      <c r="K400" s="281"/>
      <c r="L400" s="281"/>
      <c r="M400" s="281"/>
      <c r="N400" s="276"/>
      <c r="O400" s="287"/>
      <c r="P400" s="287"/>
      <c r="Q400" s="287"/>
      <c r="R400" s="287"/>
      <c r="S400" s="287"/>
      <c r="T400" s="287"/>
      <c r="U400" s="287"/>
      <c r="V400" s="287"/>
      <c r="W400" s="287"/>
      <c r="X400" s="287"/>
      <c r="Y400" s="287"/>
      <c r="Z400" s="287"/>
      <c r="AA400" s="287"/>
      <c r="AB400" s="287"/>
      <c r="AC400" s="287"/>
      <c r="AD400" s="287"/>
      <c r="AE400" s="287"/>
      <c r="AF400" s="287"/>
      <c r="AG400" s="287"/>
      <c r="AH400" s="287"/>
      <c r="AI400" s="287"/>
      <c r="AJ400" s="287"/>
      <c r="AK400" s="287"/>
      <c r="AL400" s="287"/>
      <c r="AM400" s="287"/>
      <c r="AN400" s="295"/>
      <c r="AO400" s="296" t="s">
        <v>19</v>
      </c>
      <c r="AP400" s="254"/>
    </row>
    <row r="401" spans="1:42" ht="15.75">
      <c r="A401" s="292"/>
      <c r="B401" s="293"/>
      <c r="C401" s="280"/>
      <c r="D401" s="281"/>
      <c r="E401" s="281"/>
      <c r="F401" s="281"/>
      <c r="G401" s="281"/>
      <c r="H401" s="281"/>
      <c r="I401" s="281"/>
      <c r="J401" s="281"/>
      <c r="K401" s="281"/>
      <c r="L401" s="281"/>
      <c r="M401" s="281"/>
      <c r="N401" s="277"/>
      <c r="O401" s="287"/>
      <c r="P401" s="287"/>
      <c r="Q401" s="287"/>
      <c r="R401" s="287"/>
      <c r="S401" s="287"/>
      <c r="T401" s="287"/>
      <c r="U401" s="287"/>
      <c r="V401" s="297"/>
      <c r="W401" s="297"/>
      <c r="X401" s="287"/>
      <c r="Y401" s="287"/>
      <c r="Z401" s="287"/>
      <c r="AA401" s="287"/>
      <c r="AB401" s="297"/>
      <c r="AC401" s="297"/>
      <c r="AD401" s="287"/>
      <c r="AE401" s="287"/>
      <c r="AF401" s="287"/>
      <c r="AG401" s="287"/>
      <c r="AH401" s="287"/>
      <c r="AI401" s="287"/>
      <c r="AJ401" s="297"/>
      <c r="AK401" s="297"/>
      <c r="AL401" s="287"/>
      <c r="AM401" s="287"/>
      <c r="AN401" s="295"/>
      <c r="AO401" s="296" t="s">
        <v>19</v>
      </c>
      <c r="AP401" s="254"/>
    </row>
    <row r="402" spans="1:42" ht="18" customHeight="1">
      <c r="A402" s="292"/>
      <c r="B402" s="293"/>
      <c r="C402" s="280"/>
      <c r="D402" s="281"/>
      <c r="E402" s="281"/>
      <c r="F402" s="281"/>
      <c r="G402" s="281"/>
      <c r="H402" s="281"/>
      <c r="I402" s="281"/>
      <c r="J402" s="281"/>
      <c r="K402" s="281"/>
      <c r="L402" s="281"/>
      <c r="M402" s="281"/>
      <c r="N402" s="277"/>
      <c r="O402" s="290"/>
      <c r="P402" s="290"/>
      <c r="Q402" s="290"/>
      <c r="R402" s="290"/>
      <c r="S402" s="290"/>
      <c r="T402" s="290"/>
      <c r="U402" s="290"/>
      <c r="V402" s="290"/>
      <c r="W402" s="290"/>
      <c r="X402" s="290"/>
      <c r="Y402" s="290"/>
      <c r="Z402" s="290"/>
      <c r="AA402" s="290"/>
      <c r="AB402" s="290"/>
      <c r="AC402" s="290"/>
      <c r="AD402" s="290"/>
      <c r="AE402" s="290"/>
      <c r="AF402" s="290"/>
      <c r="AG402" s="290"/>
      <c r="AH402" s="290"/>
      <c r="AI402" s="290"/>
      <c r="AJ402" s="290"/>
      <c r="AK402" s="290"/>
      <c r="AL402" s="290"/>
      <c r="AM402" s="290"/>
      <c r="AN402" s="295"/>
      <c r="AO402" s="296" t="s">
        <v>19</v>
      </c>
      <c r="AP402" s="254"/>
    </row>
    <row r="403" spans="1:42" ht="22.5" customHeight="1">
      <c r="A403" s="292"/>
      <c r="B403" s="293"/>
      <c r="C403" s="280"/>
      <c r="D403" s="281"/>
      <c r="E403" s="281"/>
      <c r="F403" s="281"/>
      <c r="G403" s="281"/>
      <c r="H403" s="281"/>
      <c r="I403" s="281"/>
      <c r="J403" s="281"/>
      <c r="K403" s="281"/>
      <c r="L403" s="281"/>
      <c r="M403" s="281"/>
      <c r="N403" s="252"/>
      <c r="O403" s="291"/>
      <c r="P403" s="291"/>
      <c r="Q403" s="291"/>
      <c r="R403" s="291"/>
      <c r="S403" s="291"/>
      <c r="T403" s="291"/>
      <c r="U403" s="291"/>
      <c r="V403" s="291"/>
      <c r="W403" s="291"/>
      <c r="X403" s="291"/>
      <c r="Y403" s="291"/>
      <c r="Z403" s="291"/>
      <c r="AA403" s="291"/>
      <c r="AB403" s="291"/>
      <c r="AC403" s="291"/>
      <c r="AD403" s="291"/>
      <c r="AE403" s="291"/>
      <c r="AF403" s="291"/>
      <c r="AG403" s="291"/>
      <c r="AH403" s="291"/>
      <c r="AI403" s="291"/>
      <c r="AJ403" s="291"/>
      <c r="AK403" s="291"/>
      <c r="AL403" s="291"/>
      <c r="AM403" s="291"/>
      <c r="AN403" s="298"/>
      <c r="AO403" s="299"/>
      <c r="AP403" s="254"/>
    </row>
    <row r="404" spans="1:42" s="304" customFormat="1" ht="27.75" customHeight="1">
      <c r="A404" s="292"/>
      <c r="B404" s="293"/>
      <c r="C404" s="280"/>
      <c r="D404" s="281"/>
      <c r="E404" s="281"/>
      <c r="F404" s="281"/>
      <c r="G404" s="281"/>
      <c r="H404" s="281"/>
      <c r="I404" s="281"/>
      <c r="J404" s="281"/>
      <c r="K404" s="281"/>
      <c r="L404" s="281"/>
      <c r="M404" s="281"/>
      <c r="N404" s="252"/>
      <c r="O404" s="300"/>
      <c r="P404" s="300"/>
      <c r="Q404" s="300"/>
      <c r="R404" s="300"/>
      <c r="S404" s="300"/>
      <c r="T404" s="276"/>
      <c r="U404" s="276"/>
      <c r="V404" s="276"/>
      <c r="W404" s="276"/>
      <c r="X404" s="300"/>
      <c r="Y404" s="300"/>
      <c r="Z404" s="300"/>
      <c r="AA404" s="276"/>
      <c r="AB404" s="276"/>
      <c r="AC404" s="276"/>
      <c r="AD404" s="300"/>
      <c r="AE404" s="276"/>
      <c r="AF404" s="276"/>
      <c r="AG404" s="276"/>
      <c r="AH404" s="276"/>
      <c r="AI404" s="276"/>
      <c r="AJ404" s="276"/>
      <c r="AK404" s="276"/>
      <c r="AL404" s="276"/>
      <c r="AM404" s="276"/>
      <c r="AN404" s="301"/>
      <c r="AO404" s="302" t="s">
        <v>19</v>
      </c>
      <c r="AP404" s="303"/>
    </row>
    <row r="405" spans="1:42" s="304" customFormat="1" ht="27.75" customHeight="1">
      <c r="A405" s="292"/>
      <c r="B405" s="293"/>
      <c r="C405" s="305"/>
      <c r="D405" s="306"/>
      <c r="E405" s="306"/>
      <c r="F405" s="306"/>
      <c r="G405" s="306"/>
      <c r="H405" s="306"/>
      <c r="I405" s="306"/>
      <c r="J405" s="281"/>
      <c r="K405" s="281"/>
      <c r="L405" s="281"/>
      <c r="M405" s="281"/>
      <c r="N405" s="287"/>
      <c r="O405" s="276"/>
      <c r="P405" s="300"/>
      <c r="Q405" s="300"/>
      <c r="R405" s="276"/>
      <c r="S405" s="300"/>
      <c r="T405" s="276"/>
      <c r="U405" s="276"/>
      <c r="V405" s="276"/>
      <c r="W405" s="276"/>
      <c r="X405" s="276"/>
      <c r="Y405" s="300"/>
      <c r="Z405" s="276"/>
      <c r="AA405" s="300"/>
      <c r="AB405" s="276"/>
      <c r="AC405" s="276"/>
      <c r="AD405" s="276"/>
      <c r="AE405" s="300"/>
      <c r="AF405" s="276"/>
      <c r="AG405" s="276"/>
      <c r="AH405" s="276"/>
      <c r="AI405" s="276"/>
      <c r="AJ405" s="276"/>
      <c r="AK405" s="276"/>
      <c r="AL405" s="276"/>
      <c r="AM405" s="276"/>
      <c r="AN405" s="301"/>
      <c r="AO405" s="302" t="s">
        <v>19</v>
      </c>
      <c r="AP405" s="303"/>
    </row>
    <row r="406" spans="1:42" s="304" customFormat="1" ht="27.75" customHeight="1">
      <c r="A406" s="279"/>
      <c r="B406" s="263"/>
      <c r="C406" s="307"/>
      <c r="D406" s="307"/>
      <c r="E406" s="307"/>
      <c r="F406" s="307"/>
      <c r="G406" s="307"/>
      <c r="H406" s="307"/>
      <c r="I406" s="307"/>
      <c r="J406" s="281"/>
      <c r="K406" s="281"/>
      <c r="L406" s="281"/>
      <c r="M406" s="281"/>
      <c r="N406" s="287"/>
      <c r="O406" s="276"/>
      <c r="P406" s="276"/>
      <c r="Q406" s="276"/>
      <c r="R406" s="276"/>
      <c r="S406" s="276"/>
      <c r="T406" s="276"/>
      <c r="U406" s="276"/>
      <c r="V406" s="276"/>
      <c r="W406" s="276"/>
      <c r="X406" s="276"/>
      <c r="Y406" s="276"/>
      <c r="Z406" s="276"/>
      <c r="AA406" s="300"/>
      <c r="AB406" s="276"/>
      <c r="AC406" s="276"/>
      <c r="AD406" s="276"/>
      <c r="AE406" s="300"/>
      <c r="AF406" s="276"/>
      <c r="AG406" s="276"/>
      <c r="AH406" s="276"/>
      <c r="AI406" s="276"/>
      <c r="AJ406" s="276"/>
      <c r="AK406" s="276"/>
      <c r="AL406" s="276"/>
      <c r="AM406" s="276"/>
      <c r="AN406" s="301"/>
      <c r="AO406" s="302" t="s">
        <v>19</v>
      </c>
      <c r="AP406" s="303"/>
    </row>
    <row r="407" spans="1:42" s="304" customFormat="1" ht="27.75" customHeight="1">
      <c r="A407" s="279"/>
      <c r="B407" s="263"/>
      <c r="C407" s="262"/>
      <c r="D407" s="262"/>
      <c r="E407" s="262"/>
      <c r="F407" s="262"/>
      <c r="G407" s="262"/>
      <c r="H407" s="262"/>
      <c r="I407" s="262"/>
      <c r="J407" s="281"/>
      <c r="K407" s="281"/>
      <c r="L407" s="281"/>
      <c r="M407" s="281"/>
      <c r="N407" s="290"/>
      <c r="O407" s="308"/>
      <c r="P407" s="308"/>
      <c r="Q407" s="308"/>
      <c r="R407" s="308"/>
      <c r="S407" s="308"/>
      <c r="T407" s="277"/>
      <c r="U407" s="277"/>
      <c r="V407" s="277"/>
      <c r="W407" s="277"/>
      <c r="X407" s="308"/>
      <c r="Y407" s="308"/>
      <c r="Z407" s="308"/>
      <c r="AA407" s="308"/>
      <c r="AB407" s="277"/>
      <c r="AC407" s="277"/>
      <c r="AD407" s="308"/>
      <c r="AE407" s="308"/>
      <c r="AF407" s="277"/>
      <c r="AG407" s="277"/>
      <c r="AH407" s="277"/>
      <c r="AI407" s="277"/>
      <c r="AJ407" s="277"/>
      <c r="AK407" s="277"/>
      <c r="AL407" s="277"/>
      <c r="AM407" s="277"/>
      <c r="AN407" s="301"/>
      <c r="AO407" s="302" t="s">
        <v>19</v>
      </c>
      <c r="AP407" s="303"/>
    </row>
    <row r="408" spans="1:42" ht="22.5" customHeight="1">
      <c r="A408" s="278"/>
      <c r="B408" s="269"/>
      <c r="J408" s="281"/>
      <c r="K408" s="281"/>
      <c r="L408" s="281"/>
      <c r="M408" s="281"/>
      <c r="N408" s="290"/>
      <c r="O408" s="291"/>
      <c r="P408" s="291"/>
      <c r="Q408" s="291"/>
      <c r="R408" s="291"/>
      <c r="S408" s="291"/>
      <c r="T408" s="291"/>
      <c r="U408" s="291"/>
      <c r="V408" s="291"/>
      <c r="W408" s="291"/>
      <c r="X408" s="291"/>
      <c r="Y408" s="291"/>
      <c r="Z408" s="291"/>
      <c r="AA408" s="291"/>
      <c r="AB408" s="291"/>
      <c r="AC408" s="291"/>
      <c r="AD408" s="291"/>
      <c r="AE408" s="291"/>
      <c r="AF408" s="291"/>
      <c r="AG408" s="291"/>
      <c r="AH408" s="291"/>
      <c r="AI408" s="291"/>
      <c r="AJ408" s="291"/>
      <c r="AK408" s="291"/>
      <c r="AL408" s="291"/>
      <c r="AM408" s="291"/>
      <c r="AN408" s="298"/>
      <c r="AO408" s="299"/>
      <c r="AP408" s="254"/>
    </row>
    <row r="409" spans="1:42" s="304" customFormat="1" ht="27.75" customHeight="1">
      <c r="A409" s="278"/>
      <c r="B409" s="269"/>
      <c r="C409" s="262"/>
      <c r="D409" s="262"/>
      <c r="E409" s="262"/>
      <c r="F409" s="262"/>
      <c r="G409" s="262"/>
      <c r="H409" s="262"/>
      <c r="I409" s="262"/>
      <c r="J409" s="306"/>
      <c r="K409" s="306"/>
      <c r="L409" s="281"/>
      <c r="M409" s="281"/>
      <c r="N409" s="276"/>
      <c r="O409" s="300"/>
      <c r="P409" s="276"/>
      <c r="Q409" s="276"/>
      <c r="R409" s="300"/>
      <c r="S409" s="276"/>
      <c r="T409" s="276"/>
      <c r="U409" s="276"/>
      <c r="V409" s="276"/>
      <c r="W409" s="276"/>
      <c r="X409" s="300"/>
      <c r="Y409" s="276"/>
      <c r="Z409" s="300"/>
      <c r="AA409" s="276"/>
      <c r="AB409" s="276"/>
      <c r="AC409" s="276"/>
      <c r="AD409" s="276"/>
      <c r="AE409" s="276"/>
      <c r="AF409" s="276"/>
      <c r="AG409" s="276"/>
      <c r="AH409" s="276"/>
      <c r="AI409" s="276"/>
      <c r="AJ409" s="276"/>
      <c r="AK409" s="276"/>
      <c r="AL409" s="276"/>
      <c r="AM409" s="276"/>
      <c r="AN409" s="301"/>
      <c r="AO409" s="302" t="s">
        <v>19</v>
      </c>
      <c r="AP409" s="303"/>
    </row>
    <row r="410" spans="1:42" s="304" customFormat="1" ht="27.75" customHeight="1">
      <c r="A410" s="278"/>
      <c r="B410" s="269"/>
      <c r="C410" s="262"/>
      <c r="D410" s="262"/>
      <c r="E410" s="262"/>
      <c r="F410" s="262"/>
      <c r="G410" s="262"/>
      <c r="H410" s="262"/>
      <c r="I410" s="262"/>
      <c r="J410" s="307"/>
      <c r="K410" s="307"/>
      <c r="L410" s="281"/>
      <c r="M410" s="281"/>
      <c r="N410" s="276"/>
      <c r="O410" s="276"/>
      <c r="P410" s="300"/>
      <c r="Q410" s="300"/>
      <c r="R410" s="276"/>
      <c r="S410" s="300"/>
      <c r="T410" s="276"/>
      <c r="U410" s="276"/>
      <c r="V410" s="276"/>
      <c r="W410" s="276"/>
      <c r="X410" s="276"/>
      <c r="Y410" s="300"/>
      <c r="Z410" s="276"/>
      <c r="AA410" s="300"/>
      <c r="AB410" s="276"/>
      <c r="AC410" s="276"/>
      <c r="AD410" s="276"/>
      <c r="AE410" s="300"/>
      <c r="AF410" s="276"/>
      <c r="AG410" s="276"/>
      <c r="AH410" s="276"/>
      <c r="AI410" s="276"/>
      <c r="AJ410" s="276"/>
      <c r="AK410" s="276"/>
      <c r="AL410" s="276"/>
      <c r="AM410" s="276"/>
      <c r="AN410" s="301"/>
      <c r="AO410" s="302" t="s">
        <v>19</v>
      </c>
      <c r="AP410" s="303"/>
    </row>
    <row r="411" spans="1:42" s="304" customFormat="1" ht="27.75" customHeight="1">
      <c r="A411" s="278"/>
      <c r="B411" s="269"/>
      <c r="C411" s="262"/>
      <c r="D411" s="262"/>
      <c r="E411" s="262"/>
      <c r="F411" s="262"/>
      <c r="G411" s="262"/>
      <c r="H411" s="262"/>
      <c r="I411" s="262"/>
      <c r="J411" s="262"/>
      <c r="K411" s="262"/>
      <c r="L411" s="281"/>
      <c r="M411" s="281"/>
      <c r="N411" s="276"/>
      <c r="O411" s="276"/>
      <c r="P411" s="300"/>
      <c r="Q411" s="300"/>
      <c r="R411" s="276"/>
      <c r="S411" s="300"/>
      <c r="T411" s="276"/>
      <c r="U411" s="276"/>
      <c r="V411" s="276"/>
      <c r="W411" s="276"/>
      <c r="X411" s="276"/>
      <c r="Y411" s="300"/>
      <c r="Z411" s="276"/>
      <c r="AA411" s="300"/>
      <c r="AB411" s="276"/>
      <c r="AC411" s="276"/>
      <c r="AD411" s="276"/>
      <c r="AE411" s="276"/>
      <c r="AF411" s="276"/>
      <c r="AG411" s="276"/>
      <c r="AH411" s="276"/>
      <c r="AI411" s="276"/>
      <c r="AJ411" s="276"/>
      <c r="AK411" s="276"/>
      <c r="AL411" s="276"/>
      <c r="AM411" s="276"/>
      <c r="AN411" s="301"/>
      <c r="AO411" s="302" t="s">
        <v>19</v>
      </c>
      <c r="AP411" s="303"/>
    </row>
    <row r="412" spans="1:42" s="304" customFormat="1" ht="27.75" customHeight="1">
      <c r="A412" s="278"/>
      <c r="B412" s="269"/>
      <c r="C412" s="262"/>
      <c r="D412" s="262"/>
      <c r="E412" s="262"/>
      <c r="F412" s="262"/>
      <c r="G412" s="262"/>
      <c r="H412" s="262"/>
      <c r="I412" s="262"/>
      <c r="J412" s="262"/>
      <c r="K412" s="262"/>
      <c r="L412" s="281"/>
      <c r="M412" s="281"/>
      <c r="N412" s="276"/>
      <c r="O412" s="308"/>
      <c r="P412" s="308"/>
      <c r="Q412" s="308"/>
      <c r="R412" s="308"/>
      <c r="S412" s="308"/>
      <c r="T412" s="277"/>
      <c r="U412" s="277"/>
      <c r="V412" s="277"/>
      <c r="W412" s="277"/>
      <c r="X412" s="308"/>
      <c r="Y412" s="308"/>
      <c r="Z412" s="308"/>
      <c r="AA412" s="308"/>
      <c r="AB412" s="277"/>
      <c r="AC412" s="277"/>
      <c r="AD412" s="277"/>
      <c r="AE412" s="277"/>
      <c r="AF412" s="276"/>
      <c r="AG412" s="276"/>
      <c r="AH412" s="276"/>
      <c r="AI412" s="276"/>
      <c r="AJ412" s="276"/>
      <c r="AK412" s="276"/>
      <c r="AL412" s="277"/>
      <c r="AM412" s="277"/>
      <c r="AN412" s="301"/>
      <c r="AO412" s="302" t="s">
        <v>19</v>
      </c>
      <c r="AP412" s="303"/>
    </row>
    <row r="413" spans="1:42" s="304" customFormat="1" ht="27.75" customHeight="1">
      <c r="A413" s="278"/>
      <c r="B413" s="269"/>
      <c r="C413" s="262"/>
      <c r="D413" s="262"/>
      <c r="E413" s="262"/>
      <c r="F413" s="262"/>
      <c r="G413" s="262"/>
      <c r="H413" s="262"/>
      <c r="I413" s="262"/>
      <c r="J413" s="262"/>
      <c r="K413" s="262"/>
      <c r="L413" s="281"/>
      <c r="M413" s="281"/>
      <c r="N413" s="277"/>
      <c r="O413" s="277"/>
      <c r="P413" s="277"/>
      <c r="Q413" s="277"/>
      <c r="R413" s="308"/>
      <c r="S413" s="277"/>
      <c r="T413" s="277"/>
      <c r="U413" s="277"/>
      <c r="V413" s="277"/>
      <c r="W413" s="277"/>
      <c r="X413" s="277"/>
      <c r="Y413" s="277"/>
      <c r="Z413" s="308"/>
      <c r="AA413" s="277"/>
      <c r="AB413" s="277"/>
      <c r="AC413" s="277"/>
      <c r="AD413" s="277"/>
      <c r="AE413" s="277"/>
      <c r="AF413" s="276"/>
      <c r="AG413" s="276"/>
      <c r="AH413" s="276"/>
      <c r="AI413" s="276"/>
      <c r="AJ413" s="276"/>
      <c r="AK413" s="276"/>
      <c r="AL413" s="276"/>
      <c r="AM413" s="276"/>
      <c r="AN413" s="301"/>
      <c r="AO413" s="302" t="s">
        <v>19</v>
      </c>
      <c r="AP413" s="303"/>
    </row>
    <row r="414" spans="1:42" ht="18.75" customHeight="1">
      <c r="A414" s="278"/>
      <c r="B414" s="269"/>
      <c r="L414" s="281"/>
      <c r="M414" s="281"/>
      <c r="N414" s="290"/>
      <c r="O414" s="252"/>
      <c r="P414" s="252"/>
      <c r="Q414" s="252"/>
      <c r="R414" s="252"/>
      <c r="S414" s="252"/>
      <c r="T414" s="252"/>
      <c r="U414" s="252"/>
      <c r="V414" s="252"/>
      <c r="W414" s="252"/>
      <c r="X414" s="252"/>
      <c r="Y414" s="252"/>
      <c r="Z414" s="252"/>
      <c r="AA414" s="252"/>
      <c r="AB414" s="252"/>
      <c r="AC414" s="252"/>
      <c r="AD414" s="252"/>
      <c r="AE414" s="252"/>
      <c r="AF414" s="253"/>
      <c r="AG414" s="253"/>
      <c r="AH414" s="253"/>
      <c r="AI414" s="253"/>
      <c r="AJ414" s="253"/>
      <c r="AK414" s="253"/>
      <c r="AL414" s="253"/>
      <c r="AM414" s="253"/>
      <c r="AN414" s="253"/>
      <c r="AO414" s="271"/>
    </row>
    <row r="415" spans="1:42" ht="41.25" customHeight="1">
      <c r="A415" s="278"/>
      <c r="B415" s="269"/>
      <c r="L415" s="281"/>
      <c r="M415" s="281"/>
      <c r="N415" s="276"/>
      <c r="O415" s="252"/>
      <c r="P415" s="252"/>
      <c r="Q415" s="252"/>
      <c r="R415" s="252"/>
      <c r="S415" s="252"/>
      <c r="T415" s="252"/>
      <c r="U415" s="252"/>
      <c r="V415" s="252"/>
      <c r="W415" s="252"/>
      <c r="X415" s="252"/>
      <c r="Y415" s="252"/>
      <c r="Z415" s="252"/>
      <c r="AA415" s="252"/>
      <c r="AB415" s="252"/>
      <c r="AC415" s="252"/>
      <c r="AD415" s="252"/>
      <c r="AE415" s="252"/>
      <c r="AF415" s="253"/>
      <c r="AG415" s="253"/>
      <c r="AH415" s="253"/>
      <c r="AI415" s="253"/>
      <c r="AJ415" s="253"/>
      <c r="AK415" s="253"/>
      <c r="AL415" s="253"/>
      <c r="AM415" s="253"/>
      <c r="AN415" s="253"/>
      <c r="AO415" s="294"/>
    </row>
    <row r="416" spans="1:42" s="273" customFormat="1" ht="22.5" customHeight="1">
      <c r="A416" s="278"/>
      <c r="B416" s="269"/>
      <c r="C416" s="262"/>
      <c r="D416" s="262"/>
      <c r="E416" s="262"/>
      <c r="F416" s="262"/>
      <c r="G416" s="262"/>
      <c r="H416" s="262"/>
      <c r="I416" s="262"/>
      <c r="J416" s="262"/>
      <c r="K416" s="262"/>
      <c r="L416" s="281"/>
      <c r="M416" s="281"/>
      <c r="N416" s="276"/>
      <c r="O416" s="287"/>
      <c r="P416" s="287"/>
      <c r="Q416" s="287"/>
      <c r="R416" s="287"/>
      <c r="S416" s="287"/>
      <c r="T416" s="287"/>
      <c r="U416" s="287"/>
      <c r="V416" s="287"/>
      <c r="W416" s="287"/>
      <c r="X416" s="287"/>
      <c r="Y416" s="287"/>
      <c r="Z416" s="287"/>
      <c r="AA416" s="287"/>
      <c r="AB416" s="287"/>
      <c r="AC416" s="287"/>
      <c r="AD416" s="287"/>
      <c r="AE416" s="287"/>
      <c r="AF416" s="287"/>
      <c r="AG416" s="287"/>
      <c r="AH416" s="287"/>
      <c r="AI416" s="287"/>
      <c r="AJ416" s="287"/>
      <c r="AK416" s="287"/>
      <c r="AL416" s="287"/>
      <c r="AM416" s="287"/>
      <c r="AN416" s="301"/>
      <c r="AO416" s="302" t="s">
        <v>19</v>
      </c>
      <c r="AP416" s="275"/>
    </row>
    <row r="417" spans="1:42" s="273" customFormat="1" ht="22.5" customHeight="1">
      <c r="A417" s="278"/>
      <c r="B417" s="269"/>
      <c r="C417" s="262"/>
      <c r="D417" s="262"/>
      <c r="E417" s="262"/>
      <c r="F417" s="262"/>
      <c r="G417" s="262"/>
      <c r="H417" s="262"/>
      <c r="I417" s="262"/>
      <c r="J417" s="262"/>
      <c r="K417" s="262"/>
      <c r="L417" s="281"/>
      <c r="M417" s="281"/>
      <c r="N417" s="276"/>
      <c r="O417" s="287"/>
      <c r="P417" s="287"/>
      <c r="Q417" s="287"/>
      <c r="R417" s="287"/>
      <c r="S417" s="287"/>
      <c r="T417" s="287"/>
      <c r="U417" s="287"/>
      <c r="V417" s="287"/>
      <c r="W417" s="287"/>
      <c r="X417" s="287"/>
      <c r="Y417" s="287"/>
      <c r="Z417" s="287"/>
      <c r="AA417" s="287"/>
      <c r="AB417" s="287"/>
      <c r="AC417" s="287"/>
      <c r="AD417" s="287"/>
      <c r="AE417" s="287"/>
      <c r="AF417" s="287"/>
      <c r="AG417" s="287"/>
      <c r="AH417" s="287"/>
      <c r="AI417" s="287"/>
      <c r="AJ417" s="287"/>
      <c r="AK417" s="287"/>
      <c r="AL417" s="287"/>
      <c r="AM417" s="287"/>
      <c r="AN417" s="301"/>
      <c r="AO417" s="302" t="s">
        <v>19</v>
      </c>
      <c r="AP417" s="275"/>
    </row>
    <row r="418" spans="1:42" s="273" customFormat="1" ht="22.5" customHeight="1">
      <c r="A418" s="278"/>
      <c r="B418" s="269"/>
      <c r="C418" s="262"/>
      <c r="D418" s="262"/>
      <c r="E418" s="262"/>
      <c r="F418" s="262"/>
      <c r="G418" s="262"/>
      <c r="H418" s="262"/>
      <c r="I418" s="262"/>
      <c r="J418" s="262"/>
      <c r="K418" s="262"/>
      <c r="L418" s="281"/>
      <c r="M418" s="281"/>
      <c r="N418" s="276"/>
      <c r="O418" s="290"/>
      <c r="P418" s="290"/>
      <c r="Q418" s="290"/>
      <c r="R418" s="290"/>
      <c r="S418" s="290"/>
      <c r="T418" s="290"/>
      <c r="U418" s="290"/>
      <c r="V418" s="290"/>
      <c r="W418" s="290"/>
      <c r="X418" s="290"/>
      <c r="Y418" s="290"/>
      <c r="Z418" s="290"/>
      <c r="AA418" s="290"/>
      <c r="AB418" s="290"/>
      <c r="AC418" s="290"/>
      <c r="AD418" s="290"/>
      <c r="AE418" s="290"/>
      <c r="AF418" s="290"/>
      <c r="AG418" s="290"/>
      <c r="AH418" s="290"/>
      <c r="AI418" s="290"/>
      <c r="AJ418" s="290"/>
      <c r="AK418" s="290"/>
      <c r="AL418" s="290"/>
      <c r="AM418" s="290"/>
      <c r="AN418" s="301"/>
      <c r="AO418" s="302" t="s">
        <v>19</v>
      </c>
      <c r="AP418" s="275"/>
    </row>
    <row r="419" spans="1:42" s="273" customFormat="1" ht="22.5" customHeight="1">
      <c r="A419" s="278"/>
      <c r="B419" s="269"/>
      <c r="C419" s="262"/>
      <c r="D419" s="262"/>
      <c r="E419" s="262"/>
      <c r="F419" s="262"/>
      <c r="G419" s="262"/>
      <c r="H419" s="262"/>
      <c r="I419" s="262"/>
      <c r="J419" s="262"/>
      <c r="K419" s="262"/>
      <c r="L419" s="306"/>
      <c r="M419" s="306"/>
      <c r="N419" s="277"/>
      <c r="O419" s="290"/>
      <c r="P419" s="290"/>
      <c r="Q419" s="290"/>
      <c r="R419" s="290"/>
      <c r="S419" s="290"/>
      <c r="T419" s="290"/>
      <c r="U419" s="290"/>
      <c r="V419" s="290"/>
      <c r="W419" s="290"/>
      <c r="X419" s="290"/>
      <c r="Y419" s="290"/>
      <c r="Z419" s="290"/>
      <c r="AA419" s="290"/>
      <c r="AB419" s="290"/>
      <c r="AC419" s="290"/>
      <c r="AD419" s="290"/>
      <c r="AE419" s="290"/>
      <c r="AF419" s="290"/>
      <c r="AG419" s="290"/>
      <c r="AH419" s="290"/>
      <c r="AI419" s="290"/>
      <c r="AJ419" s="290"/>
      <c r="AK419" s="290"/>
      <c r="AL419" s="290"/>
      <c r="AM419" s="290"/>
      <c r="AN419" s="309"/>
      <c r="AO419" s="310"/>
      <c r="AP419" s="275"/>
    </row>
    <row r="420" spans="1:42" s="273" customFormat="1" ht="22.5" customHeight="1">
      <c r="A420" s="278"/>
      <c r="B420" s="269"/>
      <c r="C420" s="262"/>
      <c r="D420" s="262"/>
      <c r="E420" s="262"/>
      <c r="F420" s="262"/>
      <c r="G420" s="262"/>
      <c r="H420" s="262"/>
      <c r="I420" s="262"/>
      <c r="J420" s="262"/>
      <c r="K420" s="262"/>
      <c r="L420" s="307"/>
      <c r="M420" s="307"/>
      <c r="N420" s="277"/>
      <c r="O420" s="276"/>
      <c r="P420" s="276"/>
      <c r="Q420" s="276"/>
      <c r="R420" s="276"/>
      <c r="S420" s="276"/>
      <c r="T420" s="276"/>
      <c r="U420" s="276"/>
      <c r="V420" s="276"/>
      <c r="W420" s="276"/>
      <c r="X420" s="276"/>
      <c r="Y420" s="276"/>
      <c r="Z420" s="276"/>
      <c r="AA420" s="276"/>
      <c r="AB420" s="276"/>
      <c r="AC420" s="276"/>
      <c r="AD420" s="276"/>
      <c r="AE420" s="276"/>
      <c r="AF420" s="276"/>
      <c r="AG420" s="276"/>
      <c r="AH420" s="276"/>
      <c r="AI420" s="276"/>
      <c r="AJ420" s="276"/>
      <c r="AK420" s="276"/>
      <c r="AL420" s="276"/>
      <c r="AM420" s="276"/>
      <c r="AN420" s="301"/>
      <c r="AO420" s="302" t="s">
        <v>19</v>
      </c>
      <c r="AP420" s="275"/>
    </row>
    <row r="421" spans="1:42" s="273" customFormat="1" ht="22.5" customHeight="1">
      <c r="A421" s="278"/>
      <c r="B421" s="269"/>
      <c r="C421" s="262"/>
      <c r="D421" s="262"/>
      <c r="E421" s="262"/>
      <c r="F421" s="262"/>
      <c r="G421" s="262"/>
      <c r="H421" s="262"/>
      <c r="I421" s="262"/>
      <c r="J421" s="262"/>
      <c r="K421" s="262"/>
      <c r="L421" s="262"/>
      <c r="M421" s="262"/>
      <c r="N421" s="252"/>
      <c r="O421" s="276"/>
      <c r="P421" s="276"/>
      <c r="Q421" s="276"/>
      <c r="R421" s="276"/>
      <c r="S421" s="276"/>
      <c r="T421" s="276"/>
      <c r="U421" s="276"/>
      <c r="V421" s="276"/>
      <c r="W421" s="276"/>
      <c r="X421" s="276"/>
      <c r="Y421" s="276"/>
      <c r="Z421" s="276"/>
      <c r="AA421" s="276"/>
      <c r="AB421" s="276"/>
      <c r="AC421" s="276"/>
      <c r="AD421" s="276"/>
      <c r="AE421" s="276"/>
      <c r="AF421" s="276"/>
      <c r="AG421" s="276"/>
      <c r="AH421" s="276"/>
      <c r="AI421" s="276"/>
      <c r="AJ421" s="276"/>
      <c r="AK421" s="276"/>
      <c r="AL421" s="276"/>
      <c r="AM421" s="276"/>
      <c r="AN421" s="301"/>
      <c r="AO421" s="302" t="s">
        <v>19</v>
      </c>
      <c r="AP421" s="275"/>
    </row>
    <row r="422" spans="1:42" s="273" customFormat="1" ht="22.5" customHeight="1">
      <c r="A422" s="278"/>
      <c r="B422" s="269"/>
      <c r="C422" s="262"/>
      <c r="D422" s="262"/>
      <c r="E422" s="262"/>
      <c r="F422" s="262"/>
      <c r="G422" s="262"/>
      <c r="H422" s="262"/>
      <c r="I422" s="262"/>
      <c r="J422" s="262"/>
      <c r="K422" s="262"/>
      <c r="L422" s="262"/>
      <c r="M422" s="262"/>
      <c r="N422" s="252"/>
      <c r="O422" s="276"/>
      <c r="P422" s="276"/>
      <c r="Q422" s="276"/>
      <c r="R422" s="276"/>
      <c r="S422" s="276"/>
      <c r="T422" s="276"/>
      <c r="U422" s="276"/>
      <c r="V422" s="276"/>
      <c r="W422" s="276"/>
      <c r="X422" s="276"/>
      <c r="Y422" s="276"/>
      <c r="Z422" s="276"/>
      <c r="AA422" s="276"/>
      <c r="AB422" s="276"/>
      <c r="AC422" s="276"/>
      <c r="AD422" s="276"/>
      <c r="AE422" s="276"/>
      <c r="AF422" s="276"/>
      <c r="AG422" s="276"/>
      <c r="AH422" s="276"/>
      <c r="AI422" s="276"/>
      <c r="AJ422" s="276"/>
      <c r="AK422" s="276"/>
      <c r="AL422" s="276"/>
      <c r="AM422" s="276"/>
      <c r="AN422" s="301"/>
      <c r="AO422" s="302" t="s">
        <v>19</v>
      </c>
      <c r="AP422" s="275"/>
    </row>
    <row r="423" spans="1:42" s="273" customFormat="1" ht="22.5" customHeight="1">
      <c r="A423" s="278"/>
      <c r="B423" s="269"/>
      <c r="C423" s="262"/>
      <c r="D423" s="262"/>
      <c r="E423" s="262"/>
      <c r="F423" s="262"/>
      <c r="G423" s="262"/>
      <c r="H423" s="262"/>
      <c r="I423" s="262"/>
      <c r="J423" s="262"/>
      <c r="K423" s="262"/>
      <c r="L423" s="262"/>
      <c r="M423" s="262"/>
      <c r="N423" s="266"/>
      <c r="O423" s="276"/>
      <c r="P423" s="276"/>
      <c r="Q423" s="276"/>
      <c r="R423" s="276"/>
      <c r="S423" s="276"/>
      <c r="T423" s="276"/>
      <c r="U423" s="276"/>
      <c r="V423" s="276"/>
      <c r="W423" s="276"/>
      <c r="X423" s="276"/>
      <c r="Y423" s="276"/>
      <c r="Z423" s="276"/>
      <c r="AA423" s="276"/>
      <c r="AB423" s="276"/>
      <c r="AC423" s="276"/>
      <c r="AD423" s="276"/>
      <c r="AE423" s="276"/>
      <c r="AF423" s="276"/>
      <c r="AG423" s="276"/>
      <c r="AH423" s="276"/>
      <c r="AI423" s="276"/>
      <c r="AJ423" s="276"/>
      <c r="AK423" s="276"/>
      <c r="AL423" s="276"/>
      <c r="AM423" s="276"/>
      <c r="AN423" s="301"/>
      <c r="AO423" s="302" t="s">
        <v>19</v>
      </c>
      <c r="AP423" s="275"/>
    </row>
    <row r="424" spans="1:42" s="273" customFormat="1" ht="22.5" customHeight="1">
      <c r="A424" s="279"/>
      <c r="B424" s="263"/>
      <c r="C424" s="262"/>
      <c r="D424" s="262"/>
      <c r="E424" s="262"/>
      <c r="F424" s="262"/>
      <c r="G424" s="262"/>
      <c r="H424" s="262"/>
      <c r="I424" s="262"/>
      <c r="J424" s="262"/>
      <c r="K424" s="262"/>
      <c r="L424" s="262"/>
      <c r="M424" s="262"/>
      <c r="N424" s="252"/>
      <c r="O424" s="277"/>
      <c r="P424" s="277"/>
      <c r="Q424" s="277"/>
      <c r="R424" s="277"/>
      <c r="S424" s="277"/>
      <c r="T424" s="277"/>
      <c r="U424" s="277"/>
      <c r="V424" s="277"/>
      <c r="W424" s="277"/>
      <c r="X424" s="277"/>
      <c r="Y424" s="277"/>
      <c r="Z424" s="277"/>
      <c r="AA424" s="277"/>
      <c r="AB424" s="277"/>
      <c r="AC424" s="277"/>
      <c r="AD424" s="277"/>
      <c r="AE424" s="277"/>
      <c r="AF424" s="277"/>
      <c r="AG424" s="277"/>
      <c r="AH424" s="277"/>
      <c r="AI424" s="277"/>
      <c r="AJ424" s="277"/>
      <c r="AK424" s="277"/>
      <c r="AL424" s="277"/>
      <c r="AM424" s="277"/>
      <c r="AN424" s="301"/>
      <c r="AO424" s="302" t="s">
        <v>19</v>
      </c>
      <c r="AP424" s="275"/>
    </row>
    <row r="425" spans="1:42" s="273" customFormat="1" ht="22.5" customHeight="1">
      <c r="A425" s="279"/>
      <c r="B425" s="263"/>
      <c r="C425" s="262"/>
      <c r="D425" s="262"/>
      <c r="E425" s="262"/>
      <c r="F425" s="262"/>
      <c r="G425" s="262"/>
      <c r="H425" s="262"/>
      <c r="I425" s="262"/>
      <c r="J425" s="262"/>
      <c r="K425" s="262"/>
      <c r="L425" s="262"/>
      <c r="M425" s="262"/>
      <c r="N425" s="252"/>
      <c r="O425" s="290"/>
      <c r="P425" s="290"/>
      <c r="Q425" s="290"/>
      <c r="R425" s="290"/>
      <c r="S425" s="290"/>
      <c r="T425" s="290"/>
      <c r="U425" s="290"/>
      <c r="V425" s="290"/>
      <c r="W425" s="290"/>
      <c r="X425" s="290"/>
      <c r="Y425" s="290"/>
      <c r="Z425" s="290"/>
      <c r="AA425" s="290"/>
      <c r="AB425" s="290"/>
      <c r="AC425" s="290"/>
      <c r="AD425" s="290"/>
      <c r="AE425" s="290"/>
      <c r="AF425" s="290"/>
      <c r="AG425" s="290"/>
      <c r="AH425" s="290"/>
      <c r="AI425" s="290"/>
      <c r="AJ425" s="290"/>
      <c r="AK425" s="290"/>
      <c r="AL425" s="290"/>
      <c r="AM425" s="290"/>
      <c r="AN425" s="309"/>
      <c r="AO425" s="310"/>
      <c r="AP425" s="275"/>
    </row>
    <row r="426" spans="1:42" s="273" customFormat="1" ht="22.5" customHeight="1">
      <c r="A426" s="278"/>
      <c r="B426" s="269"/>
      <c r="C426" s="262"/>
      <c r="D426" s="262"/>
      <c r="E426" s="262"/>
      <c r="F426" s="262"/>
      <c r="G426" s="262"/>
      <c r="H426" s="262"/>
      <c r="I426" s="262"/>
      <c r="J426" s="262"/>
      <c r="K426" s="262"/>
      <c r="L426" s="262"/>
      <c r="M426" s="262"/>
      <c r="N426" s="252"/>
      <c r="O426" s="276"/>
      <c r="P426" s="276"/>
      <c r="Q426" s="276"/>
      <c r="R426" s="276"/>
      <c r="S426" s="276"/>
      <c r="T426" s="276"/>
      <c r="U426" s="276"/>
      <c r="V426" s="276"/>
      <c r="W426" s="276"/>
      <c r="X426" s="276"/>
      <c r="Y426" s="276"/>
      <c r="Z426" s="276"/>
      <c r="AA426" s="276"/>
      <c r="AB426" s="276"/>
      <c r="AC426" s="276"/>
      <c r="AD426" s="276"/>
      <c r="AE426" s="276"/>
      <c r="AF426" s="276"/>
      <c r="AG426" s="276"/>
      <c r="AH426" s="276"/>
      <c r="AI426" s="276"/>
      <c r="AJ426" s="276"/>
      <c r="AK426" s="276"/>
      <c r="AL426" s="276"/>
      <c r="AM426" s="276"/>
      <c r="AN426" s="301"/>
      <c r="AO426" s="302" t="s">
        <v>19</v>
      </c>
      <c r="AP426" s="275"/>
    </row>
    <row r="427" spans="1:42" s="273" customFormat="1" ht="22.5" customHeight="1">
      <c r="A427" s="279"/>
      <c r="B427" s="263"/>
      <c r="C427" s="262"/>
      <c r="D427" s="262"/>
      <c r="E427" s="262"/>
      <c r="F427" s="262"/>
      <c r="G427" s="262"/>
      <c r="H427" s="262"/>
      <c r="I427" s="262"/>
      <c r="J427" s="262"/>
      <c r="K427" s="262"/>
      <c r="L427" s="262"/>
      <c r="M427" s="262"/>
      <c r="N427" s="252"/>
      <c r="O427" s="276"/>
      <c r="P427" s="276"/>
      <c r="Q427" s="276"/>
      <c r="R427" s="276"/>
      <c r="S427" s="276"/>
      <c r="T427" s="276"/>
      <c r="U427" s="276"/>
      <c r="V427" s="276"/>
      <c r="W427" s="276"/>
      <c r="X427" s="276"/>
      <c r="Y427" s="276"/>
      <c r="Z427" s="276"/>
      <c r="AA427" s="276"/>
      <c r="AB427" s="276"/>
      <c r="AC427" s="276"/>
      <c r="AD427" s="276"/>
      <c r="AE427" s="276"/>
      <c r="AF427" s="276"/>
      <c r="AG427" s="276"/>
      <c r="AH427" s="276"/>
      <c r="AI427" s="276"/>
      <c r="AJ427" s="276"/>
      <c r="AK427" s="276"/>
      <c r="AL427" s="276"/>
      <c r="AM427" s="276"/>
      <c r="AN427" s="301"/>
      <c r="AO427" s="302" t="s">
        <v>19</v>
      </c>
      <c r="AP427" s="275"/>
    </row>
    <row r="428" spans="1:42" s="273" customFormat="1" ht="22.5" customHeight="1">
      <c r="A428" s="279"/>
      <c r="B428" s="263"/>
      <c r="C428" s="262"/>
      <c r="D428" s="262"/>
      <c r="E428" s="262"/>
      <c r="F428" s="262"/>
      <c r="G428" s="262"/>
      <c r="H428" s="262"/>
      <c r="I428" s="262"/>
      <c r="J428" s="262"/>
      <c r="K428" s="262"/>
      <c r="L428" s="262"/>
      <c r="M428" s="262"/>
      <c r="N428" s="252"/>
      <c r="O428" s="276"/>
      <c r="P428" s="276"/>
      <c r="Q428" s="276"/>
      <c r="R428" s="276"/>
      <c r="S428" s="276"/>
      <c r="T428" s="276"/>
      <c r="U428" s="276"/>
      <c r="V428" s="276"/>
      <c r="W428" s="276"/>
      <c r="X428" s="276"/>
      <c r="Y428" s="276"/>
      <c r="Z428" s="276"/>
      <c r="AA428" s="276"/>
      <c r="AB428" s="276"/>
      <c r="AC428" s="276"/>
      <c r="AD428" s="276"/>
      <c r="AE428" s="276"/>
      <c r="AF428" s="276"/>
      <c r="AG428" s="276"/>
      <c r="AH428" s="276"/>
      <c r="AI428" s="276"/>
      <c r="AJ428" s="276"/>
      <c r="AK428" s="276"/>
      <c r="AL428" s="276"/>
      <c r="AM428" s="276"/>
      <c r="AN428" s="301"/>
      <c r="AO428" s="302" t="s">
        <v>19</v>
      </c>
      <c r="AP428" s="275"/>
    </row>
    <row r="429" spans="1:42" s="273" customFormat="1" ht="22.5" customHeight="1">
      <c r="A429" s="279"/>
      <c r="B429" s="263"/>
      <c r="C429" s="262"/>
      <c r="D429" s="262"/>
      <c r="E429" s="262"/>
      <c r="F429" s="262"/>
      <c r="G429" s="262"/>
      <c r="H429" s="262"/>
      <c r="I429" s="262"/>
      <c r="J429" s="262"/>
      <c r="K429" s="262"/>
      <c r="L429" s="262"/>
      <c r="M429" s="262"/>
      <c r="N429" s="252"/>
      <c r="O429" s="276"/>
      <c r="P429" s="276"/>
      <c r="Q429" s="276"/>
      <c r="R429" s="276"/>
      <c r="S429" s="276"/>
      <c r="T429" s="276"/>
      <c r="U429" s="276"/>
      <c r="V429" s="276"/>
      <c r="W429" s="276"/>
      <c r="X429" s="276"/>
      <c r="Y429" s="276"/>
      <c r="Z429" s="276"/>
      <c r="AA429" s="276"/>
      <c r="AB429" s="276"/>
      <c r="AC429" s="276"/>
      <c r="AD429" s="276"/>
      <c r="AE429" s="276"/>
      <c r="AF429" s="276"/>
      <c r="AG429" s="276"/>
      <c r="AH429" s="276"/>
      <c r="AI429" s="276"/>
      <c r="AJ429" s="276"/>
      <c r="AK429" s="276"/>
      <c r="AL429" s="276"/>
      <c r="AM429" s="276"/>
      <c r="AN429" s="301"/>
      <c r="AO429" s="302" t="s">
        <v>19</v>
      </c>
      <c r="AP429" s="275"/>
    </row>
    <row r="430" spans="1:42" s="273" customFormat="1" ht="22.5" customHeight="1">
      <c r="A430" s="279"/>
      <c r="B430" s="263"/>
      <c r="C430" s="262"/>
      <c r="D430" s="262"/>
      <c r="E430" s="262"/>
      <c r="F430" s="262"/>
      <c r="G430" s="262"/>
      <c r="H430" s="262"/>
      <c r="I430" s="262"/>
      <c r="J430" s="262"/>
      <c r="K430" s="262"/>
      <c r="L430" s="262"/>
      <c r="M430" s="262"/>
      <c r="N430" s="252"/>
      <c r="O430" s="277"/>
      <c r="P430" s="277"/>
      <c r="Q430" s="277"/>
      <c r="R430" s="277"/>
      <c r="S430" s="277"/>
      <c r="T430" s="277"/>
      <c r="U430" s="277"/>
      <c r="V430" s="277"/>
      <c r="W430" s="277"/>
      <c r="X430" s="277"/>
      <c r="Y430" s="277"/>
      <c r="Z430" s="277"/>
      <c r="AA430" s="277"/>
      <c r="AB430" s="277"/>
      <c r="AC430" s="277"/>
      <c r="AD430" s="277"/>
      <c r="AE430" s="277"/>
      <c r="AF430" s="277"/>
      <c r="AG430" s="277"/>
      <c r="AH430" s="277"/>
      <c r="AI430" s="277"/>
      <c r="AJ430" s="277"/>
      <c r="AK430" s="277"/>
      <c r="AL430" s="277"/>
      <c r="AM430" s="277"/>
      <c r="AN430" s="309"/>
      <c r="AO430" s="310" t="s">
        <v>19</v>
      </c>
      <c r="AP430" s="275"/>
    </row>
    <row r="431" spans="1:42" s="273" customFormat="1" ht="22.5" customHeight="1">
      <c r="A431" s="279"/>
      <c r="B431" s="263"/>
      <c r="C431" s="262"/>
      <c r="D431" s="262"/>
      <c r="E431" s="262"/>
      <c r="F431" s="262"/>
      <c r="G431" s="262"/>
      <c r="H431" s="262"/>
      <c r="I431" s="262"/>
      <c r="J431" s="262"/>
      <c r="K431" s="262"/>
      <c r="L431" s="262"/>
      <c r="M431" s="262"/>
      <c r="N431" s="252"/>
      <c r="O431" s="277"/>
      <c r="P431" s="277"/>
      <c r="Q431" s="277"/>
      <c r="R431" s="308"/>
      <c r="S431" s="277"/>
      <c r="T431" s="277"/>
      <c r="U431" s="277"/>
      <c r="V431" s="277"/>
      <c r="W431" s="277"/>
      <c r="X431" s="277"/>
      <c r="Y431" s="277"/>
      <c r="Z431" s="308"/>
      <c r="AA431" s="277"/>
      <c r="AB431" s="277"/>
      <c r="AC431" s="277"/>
      <c r="AD431" s="277"/>
      <c r="AE431" s="277"/>
      <c r="AF431" s="277"/>
      <c r="AG431" s="277"/>
      <c r="AH431" s="277"/>
      <c r="AI431" s="277"/>
      <c r="AJ431" s="277"/>
      <c r="AK431" s="277"/>
      <c r="AL431" s="277"/>
      <c r="AM431" s="277"/>
      <c r="AN431" s="309"/>
      <c r="AO431" s="310" t="s">
        <v>19</v>
      </c>
      <c r="AP431" s="275"/>
    </row>
    <row r="432" spans="1:42" ht="15">
      <c r="B432" s="263"/>
      <c r="N432" s="252"/>
      <c r="O432" s="252"/>
      <c r="P432" s="252"/>
      <c r="Q432" s="252"/>
      <c r="R432" s="252"/>
      <c r="S432" s="252"/>
      <c r="T432" s="252"/>
      <c r="U432" s="252"/>
      <c r="V432" s="252"/>
      <c r="W432" s="252"/>
      <c r="X432" s="252"/>
      <c r="Y432" s="252"/>
      <c r="Z432" s="252"/>
      <c r="AA432" s="252"/>
      <c r="AB432" s="252"/>
      <c r="AC432" s="252"/>
      <c r="AD432" s="252"/>
      <c r="AE432" s="252"/>
      <c r="AF432" s="252"/>
      <c r="AG432" s="252"/>
      <c r="AH432" s="252"/>
      <c r="AI432" s="252"/>
      <c r="AJ432" s="252"/>
      <c r="AK432" s="252"/>
      <c r="AL432" s="252"/>
      <c r="AM432" s="252"/>
      <c r="AN432" s="252"/>
      <c r="AO432" s="311"/>
    </row>
    <row r="433" spans="1:41" ht="15">
      <c r="B433" s="263"/>
      <c r="N433" s="252"/>
      <c r="O433" s="252"/>
      <c r="P433" s="252"/>
      <c r="Q433" s="252"/>
      <c r="R433" s="252"/>
      <c r="S433" s="252"/>
      <c r="T433" s="252"/>
      <c r="U433" s="252"/>
      <c r="V433" s="252"/>
      <c r="W433" s="252"/>
      <c r="X433" s="252"/>
      <c r="Y433" s="252"/>
      <c r="Z433" s="252"/>
      <c r="AA433" s="252"/>
      <c r="AB433" s="252"/>
      <c r="AC433" s="252"/>
      <c r="AD433" s="252"/>
      <c r="AE433" s="252"/>
      <c r="AF433" s="252"/>
      <c r="AG433" s="252"/>
      <c r="AH433" s="252"/>
      <c r="AI433" s="252"/>
      <c r="AJ433" s="252"/>
      <c r="AK433" s="252"/>
      <c r="AL433" s="252"/>
      <c r="AM433" s="252"/>
      <c r="AN433" s="252"/>
      <c r="AO433" s="312"/>
    </row>
    <row r="434" spans="1:41" s="273" customFormat="1" ht="27.75" customHeight="1">
      <c r="A434" s="279"/>
      <c r="B434" s="263"/>
      <c r="C434" s="262"/>
      <c r="D434" s="262"/>
      <c r="E434" s="262"/>
      <c r="F434" s="262"/>
      <c r="G434" s="262"/>
      <c r="H434" s="262"/>
      <c r="I434" s="262"/>
      <c r="J434" s="262"/>
      <c r="K434" s="262"/>
      <c r="L434" s="262"/>
      <c r="M434" s="262"/>
      <c r="N434" s="252"/>
      <c r="O434" s="266"/>
      <c r="P434" s="266"/>
      <c r="Q434" s="266"/>
      <c r="R434" s="266"/>
      <c r="S434" s="266"/>
      <c r="T434" s="266"/>
      <c r="U434" s="266"/>
      <c r="V434" s="266"/>
      <c r="W434" s="266"/>
      <c r="X434" s="266"/>
      <c r="Y434" s="266"/>
      <c r="Z434" s="266"/>
      <c r="AA434" s="266"/>
      <c r="AB434" s="266"/>
      <c r="AC434" s="266"/>
      <c r="AD434" s="266"/>
      <c r="AE434" s="266"/>
      <c r="AF434" s="266"/>
      <c r="AG434" s="266"/>
      <c r="AH434" s="266"/>
      <c r="AI434" s="266"/>
      <c r="AJ434" s="266"/>
      <c r="AK434" s="266"/>
      <c r="AL434" s="266"/>
      <c r="AM434" s="266"/>
      <c r="AN434" s="266"/>
      <c r="AO434" s="303"/>
    </row>
    <row r="435" spans="1:41" ht="61.5" customHeight="1">
      <c r="B435" s="263"/>
      <c r="N435" s="252"/>
      <c r="O435" s="252"/>
      <c r="P435" s="252"/>
      <c r="Q435" s="252"/>
      <c r="R435" s="252"/>
      <c r="S435" s="252"/>
      <c r="T435" s="252"/>
      <c r="U435" s="252"/>
      <c r="V435" s="252"/>
      <c r="W435" s="252"/>
      <c r="X435" s="252"/>
      <c r="Y435" s="252"/>
      <c r="Z435" s="252"/>
      <c r="AA435" s="252"/>
      <c r="AB435" s="252"/>
      <c r="AC435" s="252"/>
      <c r="AD435" s="252"/>
      <c r="AE435" s="252"/>
      <c r="AF435" s="253"/>
      <c r="AG435" s="253"/>
      <c r="AH435" s="253"/>
      <c r="AI435" s="253"/>
      <c r="AJ435" s="253"/>
      <c r="AK435" s="253"/>
      <c r="AL435" s="253"/>
      <c r="AM435" s="253"/>
      <c r="AN435" s="253"/>
      <c r="AO435" s="254"/>
    </row>
    <row r="436" spans="1:41" ht="26.25" customHeight="1">
      <c r="B436" s="263"/>
      <c r="N436" s="252"/>
      <c r="O436" s="252"/>
      <c r="P436" s="252"/>
      <c r="Q436" s="252"/>
      <c r="R436" s="252"/>
      <c r="S436" s="252"/>
      <c r="T436" s="252"/>
      <c r="U436" s="252"/>
      <c r="V436" s="252"/>
      <c r="W436" s="252"/>
      <c r="X436" s="252"/>
      <c r="Y436" s="252"/>
      <c r="Z436" s="252"/>
      <c r="AA436" s="252"/>
      <c r="AB436" s="252"/>
      <c r="AC436" s="252"/>
      <c r="AD436" s="252"/>
      <c r="AE436" s="252"/>
      <c r="AF436" s="253"/>
      <c r="AG436" s="253"/>
      <c r="AH436" s="253"/>
      <c r="AI436" s="253"/>
      <c r="AJ436" s="253"/>
      <c r="AK436" s="253"/>
      <c r="AL436" s="253"/>
      <c r="AM436" s="253"/>
      <c r="AN436" s="253"/>
      <c r="AO436" s="254"/>
    </row>
    <row r="437" spans="1:41" ht="58.5" customHeight="1">
      <c r="B437" s="263"/>
      <c r="N437" s="252"/>
      <c r="O437" s="252"/>
      <c r="P437" s="252"/>
      <c r="Q437" s="252"/>
      <c r="R437" s="252"/>
      <c r="S437" s="252"/>
      <c r="T437" s="252"/>
      <c r="U437" s="252"/>
      <c r="V437" s="252"/>
      <c r="W437" s="252"/>
      <c r="X437" s="252"/>
      <c r="Y437" s="252"/>
      <c r="Z437" s="252"/>
      <c r="AA437" s="252"/>
      <c r="AB437" s="252"/>
      <c r="AC437" s="252"/>
      <c r="AD437" s="252"/>
      <c r="AE437" s="252"/>
      <c r="AF437" s="253"/>
      <c r="AG437" s="253"/>
      <c r="AH437" s="253"/>
      <c r="AI437" s="253"/>
      <c r="AJ437" s="253"/>
      <c r="AK437" s="253"/>
      <c r="AL437" s="253"/>
      <c r="AM437" s="253"/>
      <c r="AN437" s="253"/>
      <c r="AO437" s="254"/>
    </row>
    <row r="438" spans="1:41" ht="56.25" customHeight="1">
      <c r="B438" s="263"/>
      <c r="N438" s="252"/>
      <c r="O438" s="252"/>
      <c r="P438" s="252"/>
      <c r="Q438" s="252"/>
      <c r="R438" s="252"/>
      <c r="S438" s="252"/>
      <c r="T438" s="252"/>
      <c r="U438" s="252"/>
      <c r="V438" s="252"/>
      <c r="W438" s="252"/>
      <c r="X438" s="252"/>
      <c r="Y438" s="252"/>
      <c r="Z438" s="252"/>
      <c r="AA438" s="252"/>
      <c r="AB438" s="252"/>
      <c r="AC438" s="252"/>
      <c r="AD438" s="252"/>
      <c r="AE438" s="252"/>
      <c r="AF438" s="253"/>
      <c r="AG438" s="253"/>
      <c r="AH438" s="253"/>
      <c r="AI438" s="253"/>
      <c r="AJ438" s="253"/>
      <c r="AK438" s="253"/>
      <c r="AL438" s="253"/>
      <c r="AM438" s="253"/>
      <c r="AN438" s="253"/>
      <c r="AO438" s="254"/>
    </row>
    <row r="439" spans="1:41" ht="15">
      <c r="B439" s="263"/>
      <c r="N439" s="252"/>
      <c r="O439" s="252"/>
      <c r="P439" s="252"/>
      <c r="Q439" s="252"/>
      <c r="R439" s="252"/>
      <c r="S439" s="252"/>
      <c r="T439" s="252"/>
      <c r="U439" s="252"/>
      <c r="V439" s="252"/>
      <c r="W439" s="252"/>
      <c r="X439" s="252"/>
      <c r="Y439" s="252"/>
      <c r="Z439" s="252"/>
      <c r="AA439" s="252"/>
      <c r="AB439" s="252"/>
      <c r="AC439" s="252"/>
      <c r="AD439" s="252"/>
      <c r="AE439" s="252"/>
      <c r="AF439" s="253"/>
      <c r="AG439" s="253"/>
      <c r="AH439" s="253"/>
      <c r="AI439" s="253"/>
      <c r="AJ439" s="253"/>
      <c r="AK439" s="253"/>
      <c r="AL439" s="253"/>
      <c r="AM439" s="253"/>
      <c r="AN439" s="253"/>
      <c r="AO439" s="254"/>
    </row>
    <row r="440" spans="1:41" ht="15">
      <c r="B440" s="263"/>
      <c r="N440" s="252"/>
      <c r="O440" s="252"/>
      <c r="P440" s="252"/>
      <c r="Q440" s="252"/>
      <c r="R440" s="252"/>
      <c r="S440" s="252"/>
      <c r="T440" s="252"/>
      <c r="U440" s="252"/>
      <c r="V440" s="252"/>
      <c r="W440" s="252"/>
      <c r="X440" s="252"/>
      <c r="Y440" s="252"/>
      <c r="Z440" s="252"/>
      <c r="AA440" s="252"/>
      <c r="AB440" s="252"/>
      <c r="AC440" s="252"/>
      <c r="AD440" s="252"/>
      <c r="AE440" s="252"/>
      <c r="AF440" s="253"/>
      <c r="AG440" s="253"/>
      <c r="AH440" s="253"/>
      <c r="AI440" s="253"/>
      <c r="AJ440" s="253"/>
      <c r="AK440" s="253"/>
      <c r="AL440" s="253"/>
      <c r="AM440" s="253"/>
      <c r="AN440" s="253"/>
      <c r="AO440" s="254"/>
    </row>
    <row r="441" spans="1:41" ht="42.75" customHeight="1">
      <c r="B441" s="263"/>
      <c r="N441" s="252"/>
      <c r="O441" s="252"/>
      <c r="P441" s="252"/>
      <c r="Q441" s="252"/>
      <c r="R441" s="252"/>
      <c r="S441" s="252"/>
      <c r="T441" s="252"/>
      <c r="U441" s="252"/>
      <c r="V441" s="252"/>
      <c r="W441" s="252"/>
      <c r="X441" s="252"/>
      <c r="Y441" s="252"/>
      <c r="Z441" s="252"/>
      <c r="AA441" s="252"/>
      <c r="AB441" s="252"/>
      <c r="AC441" s="252"/>
      <c r="AD441" s="252"/>
      <c r="AE441" s="252"/>
      <c r="AF441" s="253"/>
      <c r="AG441" s="253"/>
      <c r="AH441" s="253"/>
      <c r="AI441" s="253"/>
      <c r="AJ441" s="253"/>
      <c r="AK441" s="253"/>
      <c r="AL441" s="253"/>
      <c r="AM441" s="253"/>
      <c r="AN441" s="253"/>
      <c r="AO441" s="254"/>
    </row>
    <row r="442" spans="1:41" ht="36.75" customHeight="1">
      <c r="B442" s="263"/>
      <c r="N442" s="252"/>
      <c r="O442" s="252"/>
      <c r="P442" s="252"/>
      <c r="Q442" s="252"/>
      <c r="R442" s="252"/>
      <c r="S442" s="252"/>
      <c r="T442" s="252"/>
      <c r="U442" s="252"/>
      <c r="V442" s="252"/>
      <c r="W442" s="252"/>
      <c r="X442" s="252"/>
      <c r="Y442" s="252"/>
      <c r="Z442" s="252"/>
      <c r="AA442" s="252"/>
      <c r="AB442" s="252"/>
      <c r="AC442" s="252"/>
      <c r="AD442" s="252"/>
      <c r="AE442" s="252"/>
      <c r="AF442" s="253"/>
      <c r="AG442" s="253"/>
      <c r="AH442" s="253"/>
      <c r="AI442" s="253"/>
      <c r="AJ442" s="253"/>
      <c r="AK442" s="253"/>
      <c r="AL442" s="253"/>
      <c r="AM442" s="253"/>
      <c r="AN442" s="253"/>
      <c r="AO442" s="254"/>
    </row>
    <row r="443" spans="1:41" ht="50.25" customHeight="1">
      <c r="B443" s="263"/>
      <c r="N443" s="252"/>
      <c r="O443" s="252"/>
      <c r="P443" s="252"/>
      <c r="Q443" s="252"/>
      <c r="R443" s="252"/>
      <c r="S443" s="252"/>
      <c r="T443" s="252"/>
      <c r="U443" s="252"/>
      <c r="V443" s="252"/>
      <c r="W443" s="252"/>
      <c r="X443" s="252"/>
      <c r="Y443" s="252"/>
      <c r="Z443" s="252"/>
      <c r="AA443" s="252"/>
      <c r="AB443" s="252"/>
      <c r="AC443" s="252"/>
      <c r="AD443" s="252"/>
      <c r="AE443" s="252"/>
      <c r="AF443" s="253"/>
      <c r="AG443" s="253"/>
      <c r="AH443" s="253"/>
      <c r="AI443" s="253"/>
      <c r="AJ443" s="253"/>
      <c r="AK443" s="253"/>
      <c r="AL443" s="253"/>
      <c r="AM443" s="253"/>
      <c r="AN443" s="253"/>
      <c r="AO443" s="254"/>
    </row>
    <row r="444" spans="1:41" ht="39" customHeight="1">
      <c r="B444" s="263"/>
      <c r="N444" s="252"/>
      <c r="O444" s="252"/>
      <c r="P444" s="252"/>
      <c r="Q444" s="252"/>
      <c r="R444" s="252"/>
      <c r="S444" s="252"/>
      <c r="T444" s="252"/>
      <c r="U444" s="252"/>
      <c r="V444" s="252"/>
      <c r="W444" s="252"/>
      <c r="X444" s="252"/>
      <c r="Y444" s="252"/>
      <c r="Z444" s="252"/>
      <c r="AA444" s="252"/>
      <c r="AB444" s="252"/>
      <c r="AC444" s="252"/>
      <c r="AD444" s="252"/>
      <c r="AE444" s="252"/>
      <c r="AF444" s="253"/>
      <c r="AG444" s="253"/>
      <c r="AH444" s="253"/>
      <c r="AI444" s="253"/>
      <c r="AJ444" s="253"/>
      <c r="AK444" s="253"/>
      <c r="AL444" s="253"/>
      <c r="AM444" s="253"/>
      <c r="AN444" s="253"/>
      <c r="AO444" s="254"/>
    </row>
    <row r="445" spans="1:41" ht="39" customHeight="1">
      <c r="B445" s="263"/>
      <c r="N445" s="252"/>
      <c r="O445" s="252"/>
      <c r="P445" s="252"/>
      <c r="Q445" s="252"/>
      <c r="R445" s="252"/>
      <c r="S445" s="252"/>
      <c r="T445" s="252"/>
      <c r="U445" s="252"/>
      <c r="V445" s="252"/>
      <c r="W445" s="252"/>
      <c r="X445" s="252"/>
      <c r="Y445" s="252"/>
      <c r="Z445" s="252"/>
      <c r="AA445" s="252"/>
      <c r="AB445" s="252"/>
      <c r="AC445" s="252"/>
      <c r="AD445" s="252"/>
      <c r="AE445" s="252"/>
      <c r="AF445" s="253"/>
      <c r="AG445" s="253"/>
      <c r="AH445" s="253"/>
      <c r="AI445" s="253"/>
      <c r="AJ445" s="253"/>
      <c r="AK445" s="253"/>
      <c r="AL445" s="253"/>
      <c r="AM445" s="253"/>
      <c r="AN445" s="253"/>
      <c r="AO445" s="254"/>
    </row>
    <row r="446" spans="1:41" ht="39" customHeight="1">
      <c r="B446" s="263"/>
      <c r="N446" s="252"/>
      <c r="O446" s="252"/>
      <c r="P446" s="252"/>
      <c r="Q446" s="252"/>
      <c r="R446" s="252"/>
      <c r="S446" s="252"/>
      <c r="T446" s="252"/>
      <c r="U446" s="252"/>
      <c r="V446" s="252"/>
      <c r="W446" s="252"/>
      <c r="X446" s="252"/>
      <c r="Y446" s="252"/>
      <c r="Z446" s="252"/>
      <c r="AA446" s="252"/>
      <c r="AB446" s="252"/>
      <c r="AC446" s="252"/>
      <c r="AD446" s="252"/>
      <c r="AE446" s="252"/>
      <c r="AF446" s="253"/>
      <c r="AG446" s="253"/>
      <c r="AH446" s="253"/>
      <c r="AI446" s="253"/>
      <c r="AJ446" s="253"/>
      <c r="AK446" s="253"/>
      <c r="AL446" s="253"/>
      <c r="AM446" s="253"/>
      <c r="AN446" s="253"/>
      <c r="AO446" s="254"/>
    </row>
    <row r="447" spans="1:41" ht="39" customHeight="1">
      <c r="B447" s="263"/>
      <c r="N447" s="252"/>
      <c r="O447" s="252"/>
      <c r="P447" s="252"/>
      <c r="Q447" s="252"/>
      <c r="R447" s="252"/>
      <c r="S447" s="252"/>
      <c r="T447" s="252"/>
      <c r="U447" s="252"/>
      <c r="V447" s="252"/>
      <c r="W447" s="252"/>
      <c r="X447" s="252"/>
      <c r="Y447" s="252"/>
      <c r="Z447" s="252"/>
      <c r="AA447" s="252"/>
      <c r="AB447" s="252"/>
      <c r="AC447" s="252"/>
      <c r="AD447" s="252"/>
      <c r="AE447" s="252"/>
      <c r="AF447" s="253"/>
      <c r="AG447" s="253"/>
      <c r="AH447" s="253"/>
      <c r="AI447" s="253"/>
      <c r="AJ447" s="253"/>
      <c r="AK447" s="253"/>
      <c r="AL447" s="253"/>
      <c r="AM447" s="253"/>
      <c r="AN447" s="253"/>
      <c r="AO447" s="254"/>
    </row>
    <row r="448" spans="1:41" ht="53.25" customHeight="1">
      <c r="B448" s="263"/>
      <c r="N448" s="252"/>
      <c r="O448" s="252"/>
      <c r="P448" s="252"/>
      <c r="Q448" s="252"/>
      <c r="R448" s="252"/>
      <c r="S448" s="252"/>
      <c r="T448" s="252"/>
      <c r="U448" s="252"/>
      <c r="V448" s="252"/>
      <c r="W448" s="252"/>
      <c r="X448" s="252"/>
      <c r="Y448" s="252"/>
      <c r="Z448" s="252"/>
      <c r="AA448" s="252"/>
      <c r="AB448" s="252"/>
      <c r="AC448" s="252"/>
      <c r="AD448" s="252"/>
      <c r="AE448" s="252"/>
      <c r="AF448" s="253"/>
      <c r="AG448" s="253"/>
      <c r="AH448" s="253"/>
      <c r="AI448" s="253"/>
      <c r="AJ448" s="253"/>
      <c r="AK448" s="253"/>
      <c r="AL448" s="253"/>
      <c r="AM448" s="253"/>
      <c r="AN448" s="253"/>
      <c r="AO448" s="254"/>
    </row>
    <row r="449" spans="2:41" ht="15">
      <c r="B449" s="263"/>
      <c r="N449" s="252"/>
      <c r="O449" s="252"/>
      <c r="P449" s="252"/>
      <c r="Q449" s="252"/>
      <c r="R449" s="252"/>
      <c r="S449" s="252"/>
      <c r="T449" s="252"/>
      <c r="U449" s="252"/>
      <c r="V449" s="252"/>
      <c r="W449" s="252"/>
      <c r="X449" s="252"/>
      <c r="Y449" s="252"/>
      <c r="Z449" s="252"/>
      <c r="AA449" s="252"/>
      <c r="AB449" s="252"/>
      <c r="AC449" s="252"/>
      <c r="AD449" s="252"/>
      <c r="AE449" s="252"/>
      <c r="AF449" s="253"/>
      <c r="AG449" s="253"/>
      <c r="AH449" s="253"/>
      <c r="AI449" s="253"/>
      <c r="AJ449" s="253"/>
      <c r="AK449" s="253"/>
      <c r="AL449" s="253"/>
      <c r="AM449" s="253"/>
      <c r="AN449" s="253"/>
      <c r="AO449" s="254"/>
    </row>
    <row r="450" spans="2:41" ht="15">
      <c r="B450" s="263"/>
      <c r="N450" s="252"/>
      <c r="O450" s="252"/>
      <c r="P450" s="252"/>
      <c r="Q450" s="252"/>
      <c r="R450" s="252"/>
      <c r="S450" s="252"/>
      <c r="T450" s="252"/>
      <c r="U450" s="252"/>
      <c r="V450" s="252"/>
      <c r="W450" s="252"/>
      <c r="X450" s="252"/>
      <c r="Y450" s="252"/>
      <c r="Z450" s="252"/>
      <c r="AA450" s="252"/>
      <c r="AB450" s="252"/>
      <c r="AC450" s="252"/>
      <c r="AD450" s="252"/>
      <c r="AE450" s="252"/>
      <c r="AF450" s="253"/>
      <c r="AG450" s="253"/>
      <c r="AH450" s="253"/>
      <c r="AI450" s="253"/>
      <c r="AJ450" s="253"/>
      <c r="AK450" s="253"/>
      <c r="AL450" s="253"/>
      <c r="AM450" s="253"/>
      <c r="AN450" s="253"/>
      <c r="AO450" s="254"/>
    </row>
    <row r="451" spans="2:41" ht="15">
      <c r="B451" s="263"/>
      <c r="N451" s="252"/>
      <c r="O451" s="252"/>
      <c r="P451" s="252"/>
      <c r="Q451" s="252"/>
      <c r="R451" s="252"/>
      <c r="S451" s="252"/>
      <c r="T451" s="252"/>
      <c r="U451" s="252"/>
      <c r="V451" s="252"/>
      <c r="W451" s="252"/>
      <c r="X451" s="252"/>
      <c r="Y451" s="252"/>
      <c r="Z451" s="252"/>
      <c r="AA451" s="252"/>
      <c r="AB451" s="252"/>
      <c r="AC451" s="252"/>
      <c r="AD451" s="252"/>
      <c r="AE451" s="252"/>
      <c r="AF451" s="253"/>
      <c r="AG451" s="253"/>
      <c r="AH451" s="253"/>
      <c r="AI451" s="253"/>
      <c r="AJ451" s="253"/>
      <c r="AK451" s="253"/>
      <c r="AL451" s="253"/>
      <c r="AM451" s="253"/>
      <c r="AN451" s="253"/>
      <c r="AO451" s="254"/>
    </row>
    <row r="452" spans="2:41" ht="15">
      <c r="B452" s="263"/>
      <c r="N452" s="252"/>
      <c r="O452" s="252"/>
      <c r="P452" s="252"/>
      <c r="Q452" s="252"/>
      <c r="R452" s="252"/>
      <c r="S452" s="252"/>
      <c r="T452" s="252"/>
      <c r="U452" s="252"/>
      <c r="V452" s="252"/>
      <c r="W452" s="252"/>
      <c r="X452" s="252"/>
      <c r="Y452" s="252"/>
      <c r="Z452" s="252"/>
      <c r="AA452" s="252"/>
      <c r="AB452" s="252"/>
      <c r="AC452" s="252"/>
      <c r="AD452" s="252"/>
      <c r="AE452" s="252"/>
      <c r="AF452" s="253"/>
      <c r="AG452" s="253"/>
      <c r="AH452" s="253"/>
      <c r="AI452" s="253"/>
      <c r="AJ452" s="253"/>
      <c r="AK452" s="253"/>
      <c r="AL452" s="253"/>
      <c r="AM452" s="253"/>
      <c r="AN452" s="253"/>
      <c r="AO452" s="254"/>
    </row>
    <row r="453" spans="2:41" ht="15" customHeight="1">
      <c r="B453" s="263"/>
      <c r="N453" s="252"/>
      <c r="O453" s="252"/>
      <c r="P453" s="252"/>
      <c r="Q453" s="252"/>
      <c r="R453" s="252"/>
      <c r="S453" s="252"/>
      <c r="T453" s="252"/>
      <c r="U453" s="252"/>
      <c r="V453" s="252"/>
      <c r="W453" s="252"/>
      <c r="X453" s="252"/>
      <c r="Y453" s="252"/>
      <c r="Z453" s="252"/>
      <c r="AA453" s="252"/>
      <c r="AB453" s="252"/>
      <c r="AC453" s="252"/>
      <c r="AD453" s="252"/>
      <c r="AE453" s="252"/>
      <c r="AF453" s="253"/>
      <c r="AG453" s="253"/>
      <c r="AH453" s="253"/>
      <c r="AI453" s="253"/>
      <c r="AJ453" s="253"/>
      <c r="AK453" s="253"/>
      <c r="AL453" s="253"/>
      <c r="AM453" s="253"/>
      <c r="AN453" s="253"/>
      <c r="AO453" s="254"/>
    </row>
    <row r="454" spans="2:41" ht="15">
      <c r="B454" s="263"/>
      <c r="N454" s="252"/>
      <c r="O454" s="252"/>
      <c r="P454" s="252"/>
      <c r="Q454" s="252"/>
      <c r="R454" s="252"/>
      <c r="S454" s="252"/>
      <c r="T454" s="252"/>
      <c r="U454" s="252"/>
      <c r="V454" s="252"/>
      <c r="W454" s="252"/>
      <c r="X454" s="252"/>
      <c r="Y454" s="252"/>
      <c r="Z454" s="252"/>
      <c r="AA454" s="252"/>
      <c r="AB454" s="252"/>
      <c r="AC454" s="252"/>
      <c r="AD454" s="252"/>
      <c r="AE454" s="252"/>
      <c r="AF454" s="253"/>
      <c r="AG454" s="253"/>
      <c r="AH454" s="253"/>
      <c r="AI454" s="253"/>
      <c r="AJ454" s="253"/>
      <c r="AK454" s="253"/>
      <c r="AL454" s="253"/>
      <c r="AM454" s="253"/>
      <c r="AN454" s="253"/>
      <c r="AO454" s="254"/>
    </row>
    <row r="455" spans="2:41" ht="15" hidden="1">
      <c r="B455" s="263"/>
      <c r="N455" s="252"/>
      <c r="O455" s="252"/>
      <c r="P455" s="252"/>
      <c r="Q455" s="252"/>
      <c r="R455" s="252"/>
      <c r="S455" s="252"/>
      <c r="T455" s="252"/>
      <c r="U455" s="252"/>
      <c r="V455" s="252"/>
      <c r="W455" s="252"/>
      <c r="X455" s="252"/>
      <c r="Y455" s="252"/>
      <c r="Z455" s="252"/>
      <c r="AA455" s="252"/>
      <c r="AB455" s="252"/>
      <c r="AC455" s="252"/>
      <c r="AD455" s="252"/>
      <c r="AE455" s="252"/>
      <c r="AF455" s="253"/>
      <c r="AG455" s="253"/>
      <c r="AH455" s="253"/>
      <c r="AI455" s="253"/>
      <c r="AJ455" s="253"/>
      <c r="AK455" s="253"/>
      <c r="AL455" s="253"/>
      <c r="AM455" s="253"/>
      <c r="AN455" s="253"/>
      <c r="AO455" s="254"/>
    </row>
    <row r="456" spans="2:41" ht="15" hidden="1">
      <c r="B456" s="263"/>
      <c r="N456" s="252"/>
      <c r="O456" s="252"/>
      <c r="P456" s="252"/>
      <c r="Q456" s="252"/>
      <c r="R456" s="252"/>
      <c r="S456" s="252"/>
      <c r="T456" s="252"/>
      <c r="U456" s="252"/>
      <c r="V456" s="252"/>
      <c r="W456" s="252"/>
      <c r="X456" s="252"/>
      <c r="Y456" s="252"/>
      <c r="Z456" s="252"/>
      <c r="AA456" s="252"/>
      <c r="AB456" s="252"/>
      <c r="AC456" s="252"/>
      <c r="AD456" s="252"/>
      <c r="AE456" s="252"/>
      <c r="AF456" s="253"/>
      <c r="AG456" s="253"/>
      <c r="AH456" s="253"/>
      <c r="AI456" s="253"/>
      <c r="AJ456" s="253"/>
      <c r="AK456" s="253"/>
      <c r="AL456" s="253"/>
      <c r="AM456" s="253"/>
      <c r="AN456" s="253"/>
      <c r="AO456" s="254"/>
    </row>
    <row r="457" spans="2:41" ht="15" hidden="1">
      <c r="B457" s="263"/>
      <c r="N457" s="252"/>
      <c r="O457" s="252"/>
      <c r="P457" s="252"/>
      <c r="Q457" s="252"/>
      <c r="R457" s="252"/>
      <c r="S457" s="252"/>
      <c r="T457" s="252"/>
      <c r="U457" s="252"/>
      <c r="V457" s="252"/>
      <c r="W457" s="252"/>
      <c r="X457" s="252"/>
      <c r="Y457" s="252"/>
      <c r="Z457" s="252"/>
      <c r="AA457" s="252"/>
      <c r="AB457" s="252"/>
      <c r="AC457" s="252"/>
      <c r="AD457" s="252"/>
      <c r="AE457" s="252"/>
      <c r="AF457" s="253"/>
      <c r="AG457" s="253"/>
      <c r="AH457" s="253"/>
      <c r="AI457" s="253"/>
      <c r="AJ457" s="253"/>
      <c r="AK457" s="253"/>
      <c r="AL457" s="253"/>
      <c r="AM457" s="253"/>
      <c r="AN457" s="253"/>
      <c r="AO457" s="254"/>
    </row>
    <row r="458" spans="2:41" ht="15" hidden="1">
      <c r="B458" s="263"/>
      <c r="N458" s="252"/>
      <c r="O458" s="252"/>
      <c r="P458" s="252"/>
      <c r="Q458" s="252"/>
      <c r="R458" s="252"/>
      <c r="S458" s="252"/>
      <c r="T458" s="252"/>
      <c r="U458" s="252"/>
      <c r="V458" s="252"/>
      <c r="W458" s="252"/>
      <c r="X458" s="252"/>
      <c r="Y458" s="252"/>
      <c r="Z458" s="252"/>
      <c r="AA458" s="252"/>
      <c r="AB458" s="252"/>
      <c r="AC458" s="252"/>
      <c r="AD458" s="252"/>
      <c r="AE458" s="252"/>
      <c r="AF458" s="253"/>
      <c r="AG458" s="253"/>
      <c r="AH458" s="253"/>
      <c r="AI458" s="253"/>
      <c r="AJ458" s="253"/>
      <c r="AK458" s="253"/>
      <c r="AL458" s="253"/>
      <c r="AM458" s="253"/>
      <c r="AN458" s="253"/>
      <c r="AO458" s="254"/>
    </row>
    <row r="459" spans="2:41" ht="15" hidden="1">
      <c r="B459" s="263"/>
      <c r="N459" s="252"/>
      <c r="O459" s="252"/>
      <c r="P459" s="252"/>
      <c r="Q459" s="252"/>
      <c r="R459" s="252"/>
      <c r="S459" s="252"/>
      <c r="T459" s="252"/>
      <c r="U459" s="252"/>
      <c r="V459" s="252"/>
      <c r="W459" s="252"/>
      <c r="X459" s="252"/>
      <c r="Y459" s="252"/>
      <c r="Z459" s="252"/>
      <c r="AA459" s="252"/>
      <c r="AB459" s="252"/>
      <c r="AC459" s="252"/>
      <c r="AD459" s="252"/>
      <c r="AE459" s="252"/>
      <c r="AF459" s="253"/>
      <c r="AG459" s="253"/>
      <c r="AH459" s="253"/>
      <c r="AI459" s="253"/>
      <c r="AJ459" s="253"/>
      <c r="AK459" s="253"/>
      <c r="AL459" s="253"/>
      <c r="AM459" s="253"/>
      <c r="AN459" s="253"/>
      <c r="AO459" s="254"/>
    </row>
    <row r="460" spans="2:41" ht="15" hidden="1">
      <c r="B460" s="263"/>
      <c r="N460" s="252"/>
      <c r="O460" s="252"/>
      <c r="P460" s="252"/>
      <c r="Q460" s="252"/>
      <c r="R460" s="252"/>
      <c r="S460" s="252"/>
      <c r="T460" s="252"/>
      <c r="U460" s="252"/>
      <c r="V460" s="252"/>
      <c r="W460" s="252"/>
      <c r="X460" s="252"/>
      <c r="Y460" s="252"/>
      <c r="Z460" s="252"/>
      <c r="AA460" s="252"/>
      <c r="AB460" s="252"/>
      <c r="AC460" s="252"/>
      <c r="AD460" s="252"/>
      <c r="AE460" s="252"/>
      <c r="AF460" s="253"/>
      <c r="AG460" s="253"/>
      <c r="AH460" s="253"/>
      <c r="AI460" s="253"/>
      <c r="AJ460" s="253"/>
      <c r="AK460" s="253"/>
      <c r="AL460" s="253"/>
      <c r="AM460" s="253"/>
      <c r="AN460" s="253"/>
      <c r="AO460" s="254"/>
    </row>
    <row r="461" spans="2:41" ht="15" hidden="1">
      <c r="B461" s="263"/>
      <c r="N461" s="252"/>
      <c r="O461" s="252"/>
      <c r="P461" s="252"/>
      <c r="Q461" s="252"/>
      <c r="R461" s="252"/>
      <c r="S461" s="252"/>
      <c r="T461" s="252"/>
      <c r="U461" s="252"/>
      <c r="V461" s="252"/>
      <c r="W461" s="252"/>
      <c r="X461" s="252"/>
      <c r="Y461" s="252"/>
      <c r="Z461" s="252"/>
      <c r="AA461" s="252"/>
      <c r="AB461" s="252"/>
      <c r="AC461" s="252"/>
      <c r="AD461" s="252"/>
      <c r="AE461" s="252"/>
      <c r="AF461" s="253"/>
      <c r="AG461" s="253"/>
      <c r="AH461" s="253"/>
      <c r="AI461" s="253"/>
      <c r="AJ461" s="253"/>
      <c r="AK461" s="253"/>
      <c r="AL461" s="253"/>
      <c r="AM461" s="253"/>
      <c r="AN461" s="253"/>
      <c r="AO461" s="254"/>
    </row>
    <row r="462" spans="2:41" ht="15" hidden="1">
      <c r="B462" s="263"/>
      <c r="N462" s="252"/>
      <c r="O462" s="252"/>
      <c r="P462" s="252"/>
      <c r="Q462" s="252"/>
      <c r="R462" s="252"/>
      <c r="S462" s="252"/>
      <c r="T462" s="252"/>
      <c r="U462" s="252"/>
      <c r="V462" s="252"/>
      <c r="W462" s="252"/>
      <c r="X462" s="252"/>
      <c r="Y462" s="252"/>
      <c r="Z462" s="252"/>
      <c r="AA462" s="252"/>
      <c r="AB462" s="252"/>
      <c r="AC462" s="252"/>
      <c r="AD462" s="252"/>
      <c r="AE462" s="252"/>
      <c r="AF462" s="253"/>
      <c r="AG462" s="253"/>
      <c r="AH462" s="253"/>
      <c r="AI462" s="253"/>
      <c r="AJ462" s="253"/>
      <c r="AK462" s="253"/>
      <c r="AL462" s="253"/>
      <c r="AM462" s="253"/>
      <c r="AN462" s="253"/>
      <c r="AO462" s="254"/>
    </row>
    <row r="463" spans="2:41" ht="15" hidden="1">
      <c r="B463" s="263"/>
      <c r="N463" s="252"/>
      <c r="O463" s="252"/>
      <c r="P463" s="252"/>
      <c r="Q463" s="252"/>
      <c r="R463" s="252"/>
      <c r="S463" s="252"/>
      <c r="T463" s="252"/>
      <c r="U463" s="252"/>
      <c r="V463" s="252"/>
      <c r="W463" s="252"/>
      <c r="X463" s="252"/>
      <c r="Y463" s="252"/>
      <c r="Z463" s="252"/>
      <c r="AA463" s="252"/>
      <c r="AB463" s="252"/>
      <c r="AC463" s="252"/>
      <c r="AD463" s="252"/>
      <c r="AE463" s="252"/>
      <c r="AF463" s="253"/>
      <c r="AG463" s="253"/>
      <c r="AH463" s="253"/>
      <c r="AI463" s="253"/>
      <c r="AJ463" s="253"/>
      <c r="AK463" s="253"/>
      <c r="AL463" s="253"/>
      <c r="AM463" s="253"/>
      <c r="AN463" s="253"/>
      <c r="AO463" s="254"/>
    </row>
    <row r="464" spans="2:41" ht="15" hidden="1">
      <c r="B464" s="263"/>
      <c r="N464" s="252"/>
      <c r="O464" s="252"/>
      <c r="P464" s="252"/>
      <c r="Q464" s="252"/>
      <c r="R464" s="252"/>
      <c r="S464" s="252"/>
      <c r="T464" s="252"/>
      <c r="U464" s="252"/>
      <c r="V464" s="252"/>
      <c r="W464" s="252"/>
      <c r="X464" s="252"/>
      <c r="Y464" s="252"/>
      <c r="Z464" s="252"/>
      <c r="AA464" s="252"/>
      <c r="AB464" s="252"/>
      <c r="AC464" s="252"/>
      <c r="AD464" s="252"/>
      <c r="AE464" s="252"/>
      <c r="AF464" s="253"/>
      <c r="AG464" s="253"/>
      <c r="AH464" s="253"/>
      <c r="AI464" s="253"/>
      <c r="AJ464" s="253"/>
      <c r="AK464" s="253"/>
      <c r="AL464" s="253"/>
      <c r="AM464" s="253"/>
      <c r="AN464" s="253"/>
      <c r="AO464" s="254"/>
    </row>
    <row r="465" spans="2:41" ht="15" hidden="1">
      <c r="B465" s="263"/>
      <c r="N465" s="252"/>
      <c r="O465" s="252"/>
      <c r="P465" s="252"/>
      <c r="Q465" s="252"/>
      <c r="R465" s="252"/>
      <c r="S465" s="252"/>
      <c r="T465" s="252"/>
      <c r="U465" s="252"/>
      <c r="V465" s="252"/>
      <c r="W465" s="252"/>
      <c r="X465" s="252"/>
      <c r="Y465" s="252"/>
      <c r="Z465" s="252"/>
      <c r="AA465" s="252"/>
      <c r="AB465" s="252"/>
      <c r="AC465" s="252"/>
      <c r="AD465" s="252"/>
      <c r="AE465" s="252"/>
      <c r="AF465" s="253"/>
      <c r="AG465" s="253"/>
      <c r="AH465" s="253"/>
      <c r="AI465" s="253"/>
      <c r="AJ465" s="253"/>
      <c r="AK465" s="253"/>
      <c r="AL465" s="253"/>
      <c r="AM465" s="253"/>
      <c r="AN465" s="253"/>
      <c r="AO465" s="254"/>
    </row>
    <row r="466" spans="2:41" ht="15" hidden="1">
      <c r="B466" s="263"/>
      <c r="N466" s="252"/>
      <c r="O466" s="252"/>
      <c r="P466" s="252"/>
      <c r="Q466" s="252"/>
      <c r="R466" s="252"/>
      <c r="S466" s="252"/>
      <c r="T466" s="252"/>
      <c r="U466" s="252"/>
      <c r="V466" s="252"/>
      <c r="W466" s="252"/>
      <c r="X466" s="252"/>
      <c r="Y466" s="252"/>
      <c r="Z466" s="252"/>
      <c r="AA466" s="252"/>
      <c r="AB466" s="252"/>
      <c r="AC466" s="252"/>
      <c r="AD466" s="252"/>
      <c r="AE466" s="252"/>
      <c r="AF466" s="253"/>
      <c r="AG466" s="253"/>
      <c r="AH466" s="253"/>
      <c r="AI466" s="253"/>
      <c r="AJ466" s="253"/>
      <c r="AK466" s="253"/>
      <c r="AL466" s="253"/>
      <c r="AM466" s="253"/>
      <c r="AN466" s="253"/>
      <c r="AO466" s="254"/>
    </row>
    <row r="467" spans="2:41" ht="15" hidden="1">
      <c r="B467" s="263"/>
      <c r="N467" s="281"/>
      <c r="O467" s="252"/>
      <c r="P467" s="252"/>
      <c r="Q467" s="252"/>
      <c r="R467" s="252"/>
      <c r="S467" s="252"/>
      <c r="T467" s="252"/>
      <c r="U467" s="252"/>
      <c r="V467" s="252"/>
      <c r="W467" s="252"/>
      <c r="X467" s="252"/>
      <c r="Y467" s="252"/>
      <c r="Z467" s="252"/>
      <c r="AA467" s="252"/>
      <c r="AB467" s="252"/>
      <c r="AC467" s="252"/>
      <c r="AD467" s="252"/>
      <c r="AE467" s="252"/>
      <c r="AF467" s="253"/>
      <c r="AG467" s="253"/>
      <c r="AH467" s="253"/>
      <c r="AI467" s="253"/>
      <c r="AJ467" s="253"/>
      <c r="AK467" s="253"/>
      <c r="AL467" s="253"/>
      <c r="AM467" s="253"/>
      <c r="AN467" s="253"/>
      <c r="AO467" s="254"/>
    </row>
    <row r="468" spans="2:41" ht="15" hidden="1">
      <c r="B468" s="263"/>
      <c r="N468" s="281"/>
      <c r="O468" s="252"/>
      <c r="P468" s="252"/>
      <c r="Q468" s="252"/>
      <c r="R468" s="252"/>
      <c r="S468" s="252"/>
      <c r="T468" s="252"/>
      <c r="U468" s="252"/>
      <c r="V468" s="252"/>
      <c r="W468" s="252"/>
      <c r="X468" s="252"/>
      <c r="Y468" s="252"/>
      <c r="Z468" s="252"/>
      <c r="AA468" s="252"/>
      <c r="AB468" s="252"/>
      <c r="AC468" s="252"/>
      <c r="AD468" s="252"/>
      <c r="AE468" s="252"/>
      <c r="AF468" s="253"/>
      <c r="AG468" s="253"/>
      <c r="AH468" s="253"/>
      <c r="AI468" s="253"/>
      <c r="AJ468" s="253"/>
      <c r="AK468" s="253"/>
      <c r="AL468" s="253"/>
      <c r="AM468" s="253"/>
      <c r="AN468" s="253"/>
      <c r="AO468" s="254"/>
    </row>
    <row r="469" spans="2:41" ht="15" hidden="1">
      <c r="B469" s="263"/>
      <c r="N469" s="281"/>
      <c r="O469" s="252"/>
      <c r="P469" s="252"/>
      <c r="Q469" s="252"/>
      <c r="R469" s="252"/>
      <c r="S469" s="252"/>
      <c r="T469" s="252"/>
      <c r="U469" s="252"/>
      <c r="V469" s="252"/>
      <c r="W469" s="252"/>
      <c r="X469" s="252"/>
      <c r="Y469" s="252"/>
      <c r="Z469" s="252"/>
      <c r="AA469" s="252"/>
      <c r="AB469" s="252"/>
      <c r="AC469" s="252"/>
      <c r="AD469" s="252"/>
      <c r="AE469" s="252"/>
      <c r="AF469" s="253"/>
      <c r="AG469" s="253"/>
      <c r="AH469" s="253"/>
      <c r="AI469" s="253"/>
      <c r="AJ469" s="253"/>
      <c r="AK469" s="253"/>
      <c r="AL469" s="253"/>
      <c r="AM469" s="253"/>
      <c r="AN469" s="253"/>
      <c r="AO469" s="254"/>
    </row>
    <row r="470" spans="2:41" ht="15" hidden="1">
      <c r="B470" s="263"/>
      <c r="N470" s="281"/>
      <c r="O470" s="252"/>
      <c r="P470" s="252"/>
      <c r="Q470" s="252"/>
      <c r="R470" s="252"/>
      <c r="S470" s="252"/>
      <c r="T470" s="252"/>
      <c r="U470" s="252"/>
      <c r="V470" s="252"/>
      <c r="W470" s="252"/>
      <c r="X470" s="252"/>
      <c r="Y470" s="252"/>
      <c r="Z470" s="252"/>
      <c r="AA470" s="252"/>
      <c r="AB470" s="252"/>
      <c r="AC470" s="252"/>
      <c r="AD470" s="252"/>
      <c r="AE470" s="252"/>
      <c r="AF470" s="253"/>
      <c r="AG470" s="253"/>
      <c r="AH470" s="253"/>
      <c r="AI470" s="253"/>
      <c r="AJ470" s="253"/>
      <c r="AK470" s="253"/>
      <c r="AL470" s="253"/>
      <c r="AM470" s="253"/>
      <c r="AN470" s="253"/>
      <c r="AO470" s="254"/>
    </row>
    <row r="471" spans="2:41" ht="15" hidden="1">
      <c r="B471" s="263"/>
      <c r="N471" s="281"/>
      <c r="O471" s="252"/>
      <c r="P471" s="252"/>
      <c r="Q471" s="252"/>
      <c r="R471" s="252"/>
      <c r="S471" s="252"/>
      <c r="T471" s="252"/>
      <c r="U471" s="252"/>
      <c r="V471" s="252"/>
      <c r="W471" s="252"/>
      <c r="X471" s="252"/>
      <c r="Y471" s="252"/>
      <c r="Z471" s="252"/>
      <c r="AA471" s="252"/>
      <c r="AB471" s="252"/>
      <c r="AC471" s="252"/>
      <c r="AD471" s="252"/>
      <c r="AE471" s="252"/>
      <c r="AF471" s="253"/>
      <c r="AG471" s="253"/>
      <c r="AH471" s="253"/>
      <c r="AI471" s="253"/>
      <c r="AJ471" s="253"/>
      <c r="AK471" s="253"/>
      <c r="AL471" s="253"/>
      <c r="AM471" s="253"/>
      <c r="AN471" s="253"/>
      <c r="AO471" s="254"/>
    </row>
    <row r="472" spans="2:41" ht="21" hidden="1" customHeight="1">
      <c r="B472" s="263"/>
      <c r="N472" s="281"/>
      <c r="O472" s="252"/>
      <c r="P472" s="252"/>
      <c r="Q472" s="252"/>
      <c r="R472" s="252"/>
      <c r="S472" s="252"/>
      <c r="T472" s="252"/>
      <c r="U472" s="252"/>
      <c r="V472" s="252"/>
      <c r="W472" s="252"/>
      <c r="X472" s="252"/>
      <c r="Y472" s="252"/>
      <c r="Z472" s="252"/>
      <c r="AA472" s="252"/>
      <c r="AB472" s="252"/>
      <c r="AC472" s="252"/>
      <c r="AD472" s="252"/>
      <c r="AE472" s="252"/>
      <c r="AF472" s="253"/>
      <c r="AG472" s="253"/>
      <c r="AH472" s="253"/>
      <c r="AI472" s="253"/>
      <c r="AJ472" s="253"/>
      <c r="AK472" s="253"/>
      <c r="AL472" s="253"/>
      <c r="AM472" s="253"/>
      <c r="AN472" s="253"/>
      <c r="AO472" s="254"/>
    </row>
    <row r="473" spans="2:41" ht="21" hidden="1" customHeight="1">
      <c r="B473" s="263"/>
      <c r="N473" s="281"/>
      <c r="O473" s="252"/>
      <c r="P473" s="252"/>
      <c r="Q473" s="252"/>
      <c r="R473" s="252"/>
      <c r="S473" s="252"/>
      <c r="T473" s="252"/>
      <c r="U473" s="252"/>
      <c r="V473" s="252"/>
      <c r="W473" s="252"/>
      <c r="X473" s="252"/>
      <c r="Y473" s="252"/>
      <c r="Z473" s="252"/>
      <c r="AA473" s="252"/>
      <c r="AB473" s="252"/>
      <c r="AC473" s="252"/>
      <c r="AD473" s="252"/>
      <c r="AE473" s="252"/>
      <c r="AF473" s="253"/>
      <c r="AG473" s="253"/>
      <c r="AH473" s="253"/>
      <c r="AI473" s="253"/>
      <c r="AJ473" s="253"/>
      <c r="AK473" s="253"/>
      <c r="AL473" s="253"/>
      <c r="AM473" s="253"/>
      <c r="AN473" s="253"/>
      <c r="AO473" s="254"/>
    </row>
    <row r="474" spans="2:41" ht="21" hidden="1" customHeight="1">
      <c r="B474" s="263"/>
      <c r="N474" s="281"/>
      <c r="O474" s="252"/>
      <c r="P474" s="252"/>
      <c r="Q474" s="252"/>
      <c r="R474" s="252"/>
      <c r="S474" s="252"/>
      <c r="T474" s="252"/>
      <c r="U474" s="252"/>
      <c r="V474" s="252"/>
      <c r="W474" s="252"/>
      <c r="X474" s="252"/>
      <c r="Y474" s="252"/>
      <c r="Z474" s="252"/>
      <c r="AA474" s="252"/>
      <c r="AB474" s="252"/>
      <c r="AC474" s="252"/>
      <c r="AD474" s="252"/>
      <c r="AE474" s="252"/>
      <c r="AF474" s="253"/>
      <c r="AG474" s="253"/>
      <c r="AH474" s="253"/>
      <c r="AI474" s="253"/>
      <c r="AJ474" s="253"/>
      <c r="AK474" s="253"/>
      <c r="AL474" s="253"/>
      <c r="AM474" s="253"/>
      <c r="AN474" s="253"/>
      <c r="AO474" s="254"/>
    </row>
    <row r="475" spans="2:41" ht="21" hidden="1" customHeight="1">
      <c r="B475" s="263"/>
      <c r="N475" s="281"/>
      <c r="O475" s="252"/>
      <c r="P475" s="252"/>
      <c r="Q475" s="252"/>
      <c r="R475" s="252"/>
      <c r="S475" s="252"/>
      <c r="T475" s="252"/>
      <c r="U475" s="252"/>
      <c r="V475" s="252"/>
      <c r="W475" s="252"/>
      <c r="X475" s="252"/>
      <c r="Y475" s="252"/>
      <c r="Z475" s="252"/>
      <c r="AA475" s="252"/>
      <c r="AB475" s="252"/>
      <c r="AC475" s="252"/>
      <c r="AD475" s="252"/>
      <c r="AE475" s="252"/>
      <c r="AF475" s="253"/>
      <c r="AG475" s="253"/>
      <c r="AH475" s="253"/>
      <c r="AI475" s="253"/>
      <c r="AJ475" s="253"/>
      <c r="AK475" s="253"/>
      <c r="AL475" s="253"/>
      <c r="AM475" s="253"/>
      <c r="AN475" s="253"/>
      <c r="AO475" s="254"/>
    </row>
    <row r="476" spans="2:41" ht="21" hidden="1" customHeight="1">
      <c r="B476" s="263"/>
      <c r="N476" s="281"/>
      <c r="O476" s="252"/>
      <c r="P476" s="252"/>
      <c r="Q476" s="252"/>
      <c r="R476" s="252"/>
      <c r="S476" s="252"/>
      <c r="T476" s="252"/>
      <c r="U476" s="252"/>
      <c r="V476" s="252"/>
      <c r="W476" s="252"/>
      <c r="X476" s="252"/>
      <c r="Y476" s="252"/>
      <c r="Z476" s="252"/>
      <c r="AA476" s="252"/>
      <c r="AB476" s="252"/>
      <c r="AC476" s="252"/>
      <c r="AD476" s="252"/>
      <c r="AE476" s="252"/>
      <c r="AF476" s="253"/>
      <c r="AG476" s="253"/>
      <c r="AH476" s="253"/>
      <c r="AI476" s="253"/>
      <c r="AJ476" s="253"/>
      <c r="AK476" s="253"/>
      <c r="AL476" s="253"/>
      <c r="AM476" s="253"/>
      <c r="AN476" s="253"/>
      <c r="AO476" s="254"/>
    </row>
    <row r="477" spans="2:41" ht="15" hidden="1">
      <c r="B477" s="263"/>
      <c r="N477" s="281"/>
      <c r="O477" s="252"/>
      <c r="P477" s="252"/>
      <c r="Q477" s="252"/>
      <c r="R477" s="252"/>
      <c r="S477" s="252"/>
      <c r="T477" s="252"/>
      <c r="U477" s="252"/>
      <c r="V477" s="252"/>
      <c r="W477" s="252"/>
      <c r="X477" s="252"/>
      <c r="Y477" s="252"/>
      <c r="Z477" s="252"/>
      <c r="AA477" s="252"/>
      <c r="AB477" s="252"/>
      <c r="AC477" s="252"/>
      <c r="AD477" s="252"/>
      <c r="AE477" s="252"/>
      <c r="AF477" s="253"/>
      <c r="AG477" s="253"/>
      <c r="AH477" s="253"/>
      <c r="AI477" s="253"/>
      <c r="AJ477" s="253"/>
      <c r="AK477" s="253"/>
      <c r="AL477" s="253"/>
      <c r="AM477" s="253"/>
      <c r="AN477" s="253"/>
      <c r="AO477" s="254"/>
    </row>
    <row r="478" spans="2:41" ht="24" hidden="1" customHeight="1">
      <c r="B478" s="263"/>
      <c r="N478" s="281"/>
      <c r="O478" s="281"/>
      <c r="P478" s="281"/>
      <c r="Q478" s="281"/>
      <c r="R478" s="250"/>
      <c r="S478" s="313"/>
      <c r="T478" s="265"/>
      <c r="U478" s="265"/>
      <c r="V478" s="265"/>
      <c r="W478" s="265"/>
      <c r="X478" s="265"/>
      <c r="Y478" s="265"/>
      <c r="Z478" s="311"/>
      <c r="AA478" s="307"/>
      <c r="AB478" s="307"/>
      <c r="AC478" s="307"/>
      <c r="AD478" s="307"/>
      <c r="AE478" s="307"/>
      <c r="AF478" s="272"/>
      <c r="AG478" s="272"/>
      <c r="AH478" s="272"/>
      <c r="AI478" s="272"/>
      <c r="AJ478" s="272"/>
      <c r="AK478" s="272"/>
      <c r="AL478" s="272"/>
      <c r="AM478" s="272"/>
      <c r="AN478" s="272"/>
    </row>
    <row r="479" spans="2:41" ht="15" hidden="1">
      <c r="B479" s="263"/>
      <c r="N479" s="281"/>
      <c r="O479" s="281"/>
      <c r="P479" s="281"/>
      <c r="Q479" s="281"/>
      <c r="R479" s="250"/>
      <c r="S479" s="314"/>
      <c r="T479" s="252"/>
      <c r="U479" s="252"/>
      <c r="V479" s="252"/>
      <c r="W479" s="252"/>
      <c r="X479" s="252"/>
      <c r="Y479" s="252"/>
      <c r="Z479" s="312"/>
    </row>
    <row r="480" spans="2:41" ht="15" hidden="1">
      <c r="B480" s="263"/>
      <c r="N480" s="281"/>
      <c r="O480" s="281"/>
      <c r="P480" s="281"/>
      <c r="Q480" s="281"/>
      <c r="R480" s="250"/>
      <c r="S480" s="314"/>
      <c r="T480" s="252"/>
      <c r="U480" s="252"/>
      <c r="V480" s="252"/>
      <c r="W480" s="252"/>
      <c r="X480" s="252"/>
      <c r="Y480" s="252"/>
      <c r="Z480" s="312"/>
    </row>
    <row r="481" spans="1:26" ht="15" hidden="1">
      <c r="B481" s="263"/>
      <c r="N481" s="281"/>
      <c r="O481" s="281"/>
      <c r="P481" s="281"/>
      <c r="Q481" s="281"/>
      <c r="R481" s="250"/>
      <c r="S481" s="314"/>
      <c r="T481" s="252"/>
      <c r="U481" s="252"/>
      <c r="V481" s="252"/>
      <c r="W481" s="252"/>
      <c r="X481" s="252"/>
      <c r="Y481" s="252"/>
      <c r="Z481" s="312"/>
    </row>
    <row r="482" spans="1:26" ht="15" hidden="1">
      <c r="B482" s="263"/>
      <c r="N482" s="281"/>
      <c r="O482" s="281"/>
      <c r="P482" s="281"/>
      <c r="Q482" s="281"/>
      <c r="R482" s="250"/>
      <c r="S482" s="314"/>
      <c r="T482" s="252"/>
      <c r="U482" s="252"/>
      <c r="V482" s="252"/>
      <c r="W482" s="252"/>
      <c r="X482" s="252"/>
      <c r="Y482" s="252"/>
      <c r="Z482" s="312"/>
    </row>
    <row r="483" spans="1:26" ht="15" hidden="1">
      <c r="B483" s="263"/>
      <c r="N483" s="281"/>
      <c r="O483" s="281"/>
      <c r="P483" s="281"/>
      <c r="Q483" s="281"/>
      <c r="R483" s="250"/>
      <c r="S483" s="314"/>
      <c r="T483" s="252"/>
      <c r="U483" s="252"/>
      <c r="V483" s="252"/>
      <c r="W483" s="252"/>
      <c r="X483" s="252"/>
      <c r="Y483" s="252"/>
      <c r="Z483" s="312"/>
    </row>
    <row r="484" spans="1:26" ht="15" hidden="1">
      <c r="B484" s="263"/>
      <c r="N484" s="281"/>
      <c r="O484" s="281"/>
      <c r="P484" s="281"/>
      <c r="Q484" s="281"/>
      <c r="R484" s="250"/>
      <c r="S484" s="314"/>
      <c r="T484" s="252"/>
      <c r="U484" s="252"/>
      <c r="V484" s="252"/>
      <c r="W484" s="252"/>
      <c r="X484" s="252"/>
      <c r="Y484" s="252"/>
      <c r="Z484" s="312"/>
    </row>
    <row r="485" spans="1:26" ht="15" hidden="1">
      <c r="B485" s="263"/>
      <c r="N485" s="281"/>
      <c r="O485" s="281"/>
      <c r="P485" s="281"/>
      <c r="Q485" s="281"/>
      <c r="R485" s="250"/>
      <c r="S485" s="314"/>
      <c r="T485" s="252"/>
      <c r="U485" s="252"/>
      <c r="V485" s="252"/>
      <c r="W485" s="252"/>
      <c r="X485" s="252"/>
      <c r="Y485" s="252"/>
      <c r="Z485" s="312"/>
    </row>
    <row r="486" spans="1:26" ht="15" hidden="1">
      <c r="B486" s="263"/>
      <c r="N486" s="281"/>
      <c r="O486" s="281"/>
      <c r="P486" s="281"/>
      <c r="Q486" s="281"/>
      <c r="R486" s="250"/>
      <c r="S486" s="314"/>
      <c r="T486" s="252"/>
      <c r="U486" s="252"/>
      <c r="V486" s="252"/>
      <c r="W486" s="252"/>
      <c r="X486" s="252"/>
      <c r="Y486" s="252"/>
      <c r="Z486" s="312"/>
    </row>
    <row r="487" spans="1:26" ht="15" hidden="1">
      <c r="B487" s="263"/>
      <c r="N487" s="281"/>
      <c r="O487" s="281"/>
      <c r="P487" s="281"/>
      <c r="Q487" s="281"/>
      <c r="R487" s="250"/>
      <c r="S487" s="314"/>
      <c r="T487" s="252"/>
      <c r="U487" s="252"/>
      <c r="V487" s="252"/>
      <c r="W487" s="252"/>
      <c r="X487" s="252"/>
      <c r="Y487" s="252"/>
      <c r="Z487" s="312"/>
    </row>
    <row r="488" spans="1:26" ht="15" hidden="1">
      <c r="B488" s="263"/>
      <c r="N488" s="281"/>
      <c r="O488" s="281"/>
      <c r="P488" s="281"/>
      <c r="Q488" s="281"/>
      <c r="R488" s="250"/>
      <c r="S488" s="314"/>
      <c r="T488" s="252"/>
      <c r="U488" s="252"/>
      <c r="V488" s="252"/>
      <c r="W488" s="252"/>
      <c r="X488" s="252"/>
      <c r="Y488" s="252"/>
      <c r="Z488" s="312"/>
    </row>
    <row r="489" spans="1:26" ht="15" hidden="1">
      <c r="B489" s="263"/>
      <c r="N489" s="281"/>
      <c r="O489" s="281"/>
      <c r="P489" s="281"/>
      <c r="Q489" s="281"/>
      <c r="R489" s="250"/>
      <c r="S489" s="314"/>
      <c r="T489" s="252"/>
      <c r="U489" s="252"/>
      <c r="V489" s="252"/>
      <c r="W489" s="252"/>
      <c r="X489" s="252"/>
      <c r="Y489" s="252"/>
      <c r="Z489" s="312"/>
    </row>
    <row r="490" spans="1:26" ht="15" hidden="1">
      <c r="B490" s="263"/>
      <c r="N490" s="281"/>
      <c r="O490" s="281"/>
      <c r="P490" s="281"/>
      <c r="Q490" s="281"/>
      <c r="R490" s="250"/>
      <c r="S490" s="314"/>
      <c r="T490" s="252"/>
      <c r="U490" s="252"/>
      <c r="V490" s="252"/>
      <c r="W490" s="252"/>
      <c r="X490" s="252"/>
      <c r="Y490" s="252"/>
      <c r="Z490" s="312"/>
    </row>
    <row r="491" spans="1:26" ht="15" hidden="1">
      <c r="A491" s="278"/>
      <c r="B491" s="269"/>
      <c r="N491" s="281"/>
      <c r="O491" s="281"/>
      <c r="P491" s="281"/>
      <c r="Q491" s="281"/>
      <c r="R491" s="250"/>
      <c r="S491" s="314"/>
      <c r="T491" s="252"/>
      <c r="U491" s="252"/>
      <c r="V491" s="252"/>
      <c r="W491" s="252"/>
      <c r="X491" s="252"/>
      <c r="Y491" s="252"/>
      <c r="Z491" s="312"/>
    </row>
    <row r="492" spans="1:26" ht="15" hidden="1">
      <c r="B492" s="263"/>
      <c r="N492" s="281"/>
      <c r="O492" s="281"/>
      <c r="P492" s="281"/>
      <c r="Q492" s="281"/>
      <c r="R492" s="250"/>
      <c r="S492" s="314"/>
      <c r="T492" s="252"/>
      <c r="U492" s="252"/>
      <c r="V492" s="252"/>
      <c r="W492" s="252"/>
      <c r="X492" s="252"/>
      <c r="Y492" s="252"/>
      <c r="Z492" s="312"/>
    </row>
    <row r="493" spans="1:26" ht="15" hidden="1">
      <c r="B493" s="263"/>
      <c r="N493" s="281"/>
      <c r="O493" s="281"/>
      <c r="P493" s="281"/>
      <c r="Q493" s="281"/>
      <c r="R493" s="250"/>
      <c r="S493" s="314"/>
      <c r="T493" s="252"/>
      <c r="U493" s="252"/>
      <c r="V493" s="252"/>
      <c r="W493" s="252"/>
      <c r="X493" s="252"/>
      <c r="Y493" s="252"/>
      <c r="Z493" s="312"/>
    </row>
    <row r="494" spans="1:26" ht="15" hidden="1">
      <c r="B494" s="263"/>
      <c r="N494" s="281"/>
      <c r="O494" s="281"/>
      <c r="P494" s="281"/>
      <c r="Q494" s="281"/>
      <c r="R494" s="250"/>
      <c r="S494" s="311"/>
      <c r="T494" s="307"/>
      <c r="U494" s="307"/>
      <c r="V494" s="307"/>
      <c r="W494" s="307"/>
      <c r="X494" s="307"/>
      <c r="Y494" s="307"/>
    </row>
    <row r="495" spans="1:26" ht="15" hidden="1">
      <c r="B495" s="263"/>
      <c r="N495" s="281"/>
      <c r="O495" s="281"/>
      <c r="P495" s="281"/>
      <c r="Q495" s="281"/>
      <c r="R495" s="250"/>
      <c r="S495" s="312"/>
    </row>
    <row r="496" spans="1:26" ht="15" hidden="1">
      <c r="B496" s="263"/>
      <c r="N496" s="281"/>
      <c r="O496" s="281"/>
      <c r="P496" s="281"/>
      <c r="Q496" s="281"/>
      <c r="R496" s="250"/>
      <c r="S496" s="312"/>
    </row>
    <row r="497" spans="1:31" ht="15" hidden="1">
      <c r="B497" s="263"/>
      <c r="N497" s="281"/>
      <c r="O497" s="281"/>
      <c r="P497" s="281"/>
      <c r="Q497" s="281"/>
      <c r="R497" s="250"/>
      <c r="S497" s="312"/>
    </row>
    <row r="498" spans="1:31" ht="15" hidden="1">
      <c r="B498" s="263"/>
      <c r="N498" s="281"/>
      <c r="O498" s="281"/>
      <c r="P498" s="281"/>
      <c r="Q498" s="281"/>
      <c r="R498" s="250"/>
      <c r="S498" s="312"/>
    </row>
    <row r="499" spans="1:31" s="273" customFormat="1" ht="34.5" hidden="1" customHeight="1" thickBot="1">
      <c r="A499" s="279"/>
      <c r="B499" s="263"/>
      <c r="C499" s="262"/>
      <c r="D499" s="262"/>
      <c r="E499" s="262"/>
      <c r="F499" s="262"/>
      <c r="G499" s="262"/>
      <c r="H499" s="262"/>
      <c r="I499" s="262"/>
      <c r="J499" s="262"/>
      <c r="K499" s="262"/>
      <c r="L499" s="262"/>
      <c r="M499" s="262"/>
      <c r="N499" s="281"/>
      <c r="O499" s="281"/>
      <c r="P499" s="281"/>
      <c r="Q499" s="281"/>
      <c r="R499" s="250"/>
      <c r="S499" s="303"/>
      <c r="T499" s="304"/>
      <c r="U499" s="304"/>
      <c r="V499" s="304"/>
      <c r="W499" s="304"/>
      <c r="X499" s="304"/>
      <c r="Y499" s="304"/>
      <c r="Z499" s="304"/>
      <c r="AA499" s="304"/>
      <c r="AB499" s="304"/>
      <c r="AC499" s="304"/>
      <c r="AD499" s="304"/>
      <c r="AE499" s="304"/>
    </row>
    <row r="500" spans="1:31" ht="27.75" hidden="1" customHeight="1" thickBot="1">
      <c r="A500" s="278"/>
      <c r="B500" s="269"/>
      <c r="N500" s="281"/>
      <c r="O500" s="281"/>
      <c r="P500" s="281"/>
      <c r="Q500" s="281"/>
      <c r="R500" s="250"/>
      <c r="S500" s="315"/>
      <c r="T500" s="316"/>
      <c r="U500" s="316"/>
      <c r="V500" s="312"/>
    </row>
    <row r="501" spans="1:31" ht="23.25" hidden="1" customHeight="1" thickBot="1">
      <c r="B501" s="263"/>
      <c r="N501" s="281"/>
      <c r="O501" s="281"/>
      <c r="P501" s="281"/>
      <c r="Q501" s="281"/>
      <c r="R501" s="250"/>
      <c r="S501" s="315"/>
      <c r="T501" s="316"/>
      <c r="U501" s="316"/>
      <c r="V501" s="312"/>
    </row>
    <row r="502" spans="1:31" ht="23.25" hidden="1" customHeight="1" thickBot="1">
      <c r="A502" s="278"/>
      <c r="B502" s="269"/>
      <c r="N502" s="281"/>
      <c r="O502" s="281"/>
      <c r="P502" s="281"/>
      <c r="Q502" s="281"/>
      <c r="R502" s="250"/>
      <c r="S502" s="315"/>
      <c r="T502" s="316"/>
      <c r="U502" s="316"/>
      <c r="V502" s="312"/>
    </row>
    <row r="503" spans="1:31" ht="23.25" hidden="1" customHeight="1" thickBot="1">
      <c r="A503" s="278"/>
      <c r="B503" s="269"/>
      <c r="N503" s="281"/>
      <c r="O503" s="281"/>
      <c r="P503" s="281"/>
      <c r="Q503" s="281"/>
      <c r="R503" s="250"/>
      <c r="S503" s="315"/>
      <c r="T503" s="316"/>
      <c r="U503" s="316"/>
      <c r="V503" s="312"/>
    </row>
    <row r="504" spans="1:31" ht="37.5" hidden="1" customHeight="1" thickBot="1">
      <c r="A504" s="278"/>
      <c r="B504" s="269"/>
      <c r="N504" s="281"/>
      <c r="O504" s="281"/>
      <c r="P504" s="281"/>
      <c r="Q504" s="281"/>
      <c r="R504" s="250"/>
      <c r="S504" s="315"/>
      <c r="T504" s="316"/>
      <c r="U504" s="316"/>
      <c r="V504" s="312"/>
    </row>
    <row r="505" spans="1:31" ht="37.5" hidden="1" customHeight="1" thickBot="1">
      <c r="A505" s="278"/>
      <c r="B505" s="269"/>
      <c r="N505" s="281"/>
      <c r="O505" s="281"/>
      <c r="P505" s="281"/>
      <c r="Q505" s="281"/>
      <c r="R505" s="250"/>
      <c r="S505" s="315"/>
      <c r="T505" s="316"/>
      <c r="U505" s="316"/>
      <c r="V505" s="312"/>
    </row>
    <row r="506" spans="1:31" ht="36.75" hidden="1" customHeight="1">
      <c r="A506" s="278"/>
      <c r="B506" s="269"/>
      <c r="N506" s="281"/>
      <c r="O506" s="281"/>
      <c r="P506" s="281"/>
      <c r="Q506" s="281"/>
      <c r="R506" s="250"/>
      <c r="S506" s="311"/>
      <c r="T506" s="307"/>
      <c r="U506" s="307"/>
    </row>
    <row r="507" spans="1:31" ht="15" hidden="1">
      <c r="A507" s="278"/>
      <c r="B507" s="269"/>
      <c r="N507" s="281"/>
      <c r="O507" s="281"/>
      <c r="P507" s="281"/>
      <c r="Q507" s="281"/>
      <c r="R507" s="250"/>
      <c r="S507" s="312"/>
    </row>
    <row r="508" spans="1:31" s="273" customFormat="1" ht="33.75" hidden="1" customHeight="1">
      <c r="A508" s="279"/>
      <c r="B508" s="263"/>
      <c r="C508" s="262"/>
      <c r="D508" s="262"/>
      <c r="E508" s="262"/>
      <c r="F508" s="262"/>
      <c r="G508" s="262"/>
      <c r="H508" s="262"/>
      <c r="I508" s="262"/>
      <c r="J508" s="262"/>
      <c r="K508" s="262"/>
      <c r="L508" s="262"/>
      <c r="M508" s="262"/>
      <c r="N508" s="281"/>
      <c r="O508" s="281"/>
      <c r="P508" s="281"/>
      <c r="Q508" s="281"/>
      <c r="R508" s="250"/>
      <c r="S508" s="303"/>
      <c r="T508" s="304"/>
      <c r="U508" s="304"/>
      <c r="V508" s="304"/>
      <c r="W508" s="304"/>
      <c r="X508" s="304"/>
      <c r="Y508" s="304"/>
      <c r="Z508" s="304"/>
      <c r="AA508" s="304"/>
      <c r="AB508" s="304"/>
      <c r="AC508" s="304"/>
      <c r="AD508" s="304"/>
      <c r="AE508" s="304"/>
    </row>
    <row r="509" spans="1:31" ht="25.5" hidden="1" customHeight="1">
      <c r="B509" s="263"/>
      <c r="N509" s="281"/>
      <c r="O509" s="281"/>
      <c r="P509" s="281"/>
      <c r="Q509" s="281"/>
      <c r="R509" s="250"/>
      <c r="S509" s="312"/>
    </row>
    <row r="510" spans="1:31" s="273" customFormat="1" ht="23.25" hidden="1" customHeight="1">
      <c r="A510" s="279"/>
      <c r="B510" s="263"/>
      <c r="C510" s="262"/>
      <c r="D510" s="262"/>
      <c r="E510" s="262"/>
      <c r="F510" s="262"/>
      <c r="G510" s="262"/>
      <c r="H510" s="262"/>
      <c r="I510" s="262"/>
      <c r="J510" s="262"/>
      <c r="K510" s="262"/>
      <c r="L510" s="262"/>
      <c r="M510" s="262"/>
      <c r="N510" s="281"/>
      <c r="O510" s="281"/>
      <c r="P510" s="281"/>
      <c r="Q510" s="281"/>
      <c r="R510" s="250"/>
      <c r="S510" s="303"/>
      <c r="T510" s="304"/>
      <c r="U510" s="304"/>
      <c r="V510" s="304"/>
      <c r="W510" s="304"/>
      <c r="X510" s="304"/>
      <c r="Y510" s="304"/>
      <c r="Z510" s="304"/>
      <c r="AA510" s="304"/>
      <c r="AB510" s="304"/>
      <c r="AC510" s="304"/>
      <c r="AD510" s="304"/>
      <c r="AE510" s="304"/>
    </row>
    <row r="511" spans="1:31" s="273" customFormat="1" ht="23.25" hidden="1" customHeight="1">
      <c r="A511" s="279"/>
      <c r="B511" s="263"/>
      <c r="C511" s="262"/>
      <c r="D511" s="262"/>
      <c r="E511" s="262"/>
      <c r="F511" s="262"/>
      <c r="G511" s="262"/>
      <c r="H511" s="262"/>
      <c r="I511" s="262"/>
      <c r="J511" s="262"/>
      <c r="K511" s="262"/>
      <c r="L511" s="262"/>
      <c r="M511" s="262"/>
      <c r="N511" s="306"/>
      <c r="O511" s="281"/>
      <c r="P511" s="281"/>
      <c r="Q511" s="281"/>
      <c r="R511" s="250"/>
      <c r="S511" s="303"/>
      <c r="T511" s="304"/>
      <c r="U511" s="304"/>
      <c r="V511" s="304"/>
      <c r="W511" s="304"/>
      <c r="X511" s="304"/>
      <c r="Y511" s="304"/>
      <c r="Z511" s="304"/>
      <c r="AA511" s="304"/>
      <c r="AB511" s="304"/>
      <c r="AC511" s="304"/>
      <c r="AD511" s="304"/>
      <c r="AE511" s="304"/>
    </row>
    <row r="512" spans="1:31" s="273" customFormat="1" ht="38.25" hidden="1" customHeight="1">
      <c r="A512" s="279"/>
      <c r="B512" s="263"/>
      <c r="C512" s="262"/>
      <c r="D512" s="262"/>
      <c r="E512" s="262"/>
      <c r="F512" s="262"/>
      <c r="G512" s="262"/>
      <c r="H512" s="262"/>
      <c r="I512" s="262"/>
      <c r="J512" s="262"/>
      <c r="K512" s="262"/>
      <c r="L512" s="262"/>
      <c r="M512" s="262"/>
      <c r="N512" s="307"/>
      <c r="O512" s="281"/>
      <c r="P512" s="281"/>
      <c r="Q512" s="281"/>
      <c r="R512" s="250"/>
      <c r="S512" s="303"/>
      <c r="T512" s="304"/>
      <c r="U512" s="304"/>
      <c r="V512" s="304"/>
      <c r="W512" s="304"/>
      <c r="X512" s="304"/>
      <c r="Y512" s="304"/>
      <c r="Z512" s="304"/>
      <c r="AA512" s="304"/>
      <c r="AB512" s="304"/>
      <c r="AC512" s="304"/>
      <c r="AD512" s="304"/>
      <c r="AE512" s="304"/>
    </row>
    <row r="513" spans="1:46" s="273" customFormat="1" ht="38.25" hidden="1" customHeight="1">
      <c r="A513" s="279"/>
      <c r="B513" s="263"/>
      <c r="C513" s="262"/>
      <c r="D513" s="262"/>
      <c r="E513" s="262"/>
      <c r="F513" s="262"/>
      <c r="G513" s="262"/>
      <c r="H513" s="262"/>
      <c r="I513" s="262"/>
      <c r="J513" s="262"/>
      <c r="K513" s="262"/>
      <c r="L513" s="262"/>
      <c r="M513" s="262"/>
      <c r="N513" s="262"/>
      <c r="O513" s="281"/>
      <c r="P513" s="281"/>
      <c r="Q513" s="281"/>
      <c r="R513" s="250"/>
      <c r="S513" s="303"/>
      <c r="T513" s="304"/>
      <c r="U513" s="304"/>
      <c r="V513" s="304"/>
      <c r="W513" s="304"/>
      <c r="X513" s="304"/>
      <c r="Y513" s="304"/>
      <c r="Z513" s="304"/>
      <c r="AA513" s="304"/>
      <c r="AB513" s="304"/>
      <c r="AC513" s="304"/>
      <c r="AD513" s="304"/>
      <c r="AE513" s="304"/>
    </row>
    <row r="514" spans="1:46" s="273" customFormat="1" ht="23.25" hidden="1" customHeight="1">
      <c r="A514" s="279"/>
      <c r="B514" s="263"/>
      <c r="C514" s="262"/>
      <c r="D514" s="262"/>
      <c r="E514" s="262"/>
      <c r="F514" s="262"/>
      <c r="G514" s="262"/>
      <c r="H514" s="262"/>
      <c r="I514" s="262"/>
      <c r="J514" s="262"/>
      <c r="K514" s="262"/>
      <c r="L514" s="262"/>
      <c r="M514" s="262"/>
      <c r="N514" s="262"/>
      <c r="O514" s="281"/>
      <c r="P514" s="281"/>
      <c r="Q514" s="281"/>
      <c r="R514" s="250"/>
      <c r="S514" s="303"/>
      <c r="T514" s="304"/>
      <c r="U514" s="304"/>
      <c r="V514" s="304"/>
      <c r="W514" s="304"/>
      <c r="X514" s="304"/>
      <c r="Y514" s="304"/>
      <c r="Z514" s="304"/>
      <c r="AA514" s="304"/>
      <c r="AB514" s="304"/>
      <c r="AC514" s="304"/>
      <c r="AD514" s="304"/>
      <c r="AE514" s="304"/>
    </row>
    <row r="515" spans="1:46" s="273" customFormat="1" ht="38.25" hidden="1" customHeight="1">
      <c r="A515" s="279"/>
      <c r="B515" s="254"/>
      <c r="C515" s="262"/>
      <c r="D515" s="262"/>
      <c r="E515" s="262"/>
      <c r="F515" s="262"/>
      <c r="G515" s="262"/>
      <c r="H515" s="262"/>
      <c r="I515" s="262"/>
      <c r="J515" s="262"/>
      <c r="K515" s="262"/>
      <c r="L515" s="262"/>
      <c r="M515" s="262"/>
      <c r="N515" s="262"/>
      <c r="O515" s="281"/>
      <c r="P515" s="281"/>
      <c r="Q515" s="281"/>
      <c r="R515" s="250"/>
      <c r="S515" s="303"/>
      <c r="T515" s="304"/>
      <c r="U515" s="304"/>
      <c r="V515" s="304"/>
      <c r="W515" s="304"/>
      <c r="X515" s="304"/>
      <c r="Y515" s="304"/>
      <c r="Z515" s="304"/>
      <c r="AA515" s="304"/>
      <c r="AB515" s="304"/>
      <c r="AC515" s="304"/>
      <c r="AD515" s="304"/>
      <c r="AE515" s="304"/>
    </row>
    <row r="516" spans="1:46" ht="16.5" hidden="1" customHeight="1">
      <c r="O516" s="281"/>
      <c r="P516" s="281"/>
      <c r="Q516" s="281"/>
      <c r="R516" s="250"/>
      <c r="S516" s="312"/>
    </row>
    <row r="517" spans="1:46" s="262" customFormat="1" ht="16.5" hidden="1" customHeight="1">
      <c r="A517" s="279"/>
      <c r="B517" s="254"/>
      <c r="O517" s="281"/>
      <c r="P517" s="281"/>
      <c r="Q517" s="281"/>
      <c r="R517" s="250"/>
      <c r="S517" s="312"/>
      <c r="AF517" s="255"/>
      <c r="AG517" s="255"/>
      <c r="AH517" s="255"/>
      <c r="AI517" s="255"/>
      <c r="AJ517" s="255"/>
      <c r="AK517" s="255"/>
      <c r="AL517" s="255"/>
      <c r="AM517" s="255"/>
      <c r="AN517" s="255"/>
      <c r="AO517" s="255"/>
      <c r="AP517" s="255"/>
      <c r="AQ517" s="255"/>
      <c r="AR517" s="255"/>
      <c r="AS517" s="255"/>
      <c r="AT517" s="255"/>
    </row>
    <row r="518" spans="1:46" ht="16.5" customHeight="1"/>
    <row r="519" spans="1:46" ht="16.5" customHeight="1"/>
  </sheetData>
  <sheetProtection algorithmName="SHA-512" hashValue="HJ3Zd0oFEBHDK+fFbhPzj6Sf9IU5wcDtULPZM0HNoXfzp5beaXODbyZR+1jLytswSbCrDOF5SIriAhPsBd9img==" saltValue="WCG/xW6wX25HRCyfkTVIaw==" spinCount="100000" sheet="1" objects="1" scenarios="1" formatColumns="0" formatRows="0" autoFilter="0"/>
  <mergeCells count="75">
    <mergeCell ref="H51:I53"/>
    <mergeCell ref="C62:G62"/>
    <mergeCell ref="D135:I135"/>
    <mergeCell ref="C136:I142"/>
    <mergeCell ref="D112:I112"/>
    <mergeCell ref="C113:I120"/>
    <mergeCell ref="D122:I122"/>
    <mergeCell ref="C123:I125"/>
    <mergeCell ref="D107:I107"/>
    <mergeCell ref="C104:I105"/>
    <mergeCell ref="C108:I110"/>
    <mergeCell ref="C99:D99"/>
    <mergeCell ref="C97:D97"/>
    <mergeCell ref="C98:D98"/>
    <mergeCell ref="D103:I103"/>
    <mergeCell ref="C90:D90"/>
    <mergeCell ref="C87:D87"/>
    <mergeCell ref="C88:D88"/>
    <mergeCell ref="C89:D89"/>
    <mergeCell ref="C86:D86"/>
    <mergeCell ref="C71:D71"/>
    <mergeCell ref="C79:G80"/>
    <mergeCell ref="C81:G81"/>
    <mergeCell ref="D83:I83"/>
    <mergeCell ref="C84:I84"/>
    <mergeCell ref="C85:G85"/>
    <mergeCell ref="C70:D70"/>
    <mergeCell ref="C69:D69"/>
    <mergeCell ref="C77:G77"/>
    <mergeCell ref="C78:G78"/>
    <mergeCell ref="C76:D76"/>
    <mergeCell ref="C75:D75"/>
    <mergeCell ref="C74:D74"/>
    <mergeCell ref="C73:D73"/>
    <mergeCell ref="C72:D72"/>
    <mergeCell ref="C61:G61"/>
    <mergeCell ref="C67:G67"/>
    <mergeCell ref="D65:I65"/>
    <mergeCell ref="C66:I66"/>
    <mergeCell ref="C68:D68"/>
    <mergeCell ref="C63:G63"/>
    <mergeCell ref="C25:D25"/>
    <mergeCell ref="C39:D39"/>
    <mergeCell ref="D22:I22"/>
    <mergeCell ref="C38:G38"/>
    <mergeCell ref="C32:G32"/>
    <mergeCell ref="C33:G33"/>
    <mergeCell ref="C34:G36"/>
    <mergeCell ref="C37:G37"/>
    <mergeCell ref="C30:D30"/>
    <mergeCell ref="C29:D29"/>
    <mergeCell ref="C28:D28"/>
    <mergeCell ref="C27:D27"/>
    <mergeCell ref="C26:D26"/>
    <mergeCell ref="C91:G91"/>
    <mergeCell ref="C92:G92"/>
    <mergeCell ref="C93:G93"/>
    <mergeCell ref="C94:G94"/>
    <mergeCell ref="C96:D96"/>
    <mergeCell ref="C59:D59"/>
    <mergeCell ref="C60:D60"/>
    <mergeCell ref="C58:G58"/>
    <mergeCell ref="L6:M6"/>
    <mergeCell ref="D6:I6"/>
    <mergeCell ref="C7:I19"/>
    <mergeCell ref="C42:D42"/>
    <mergeCell ref="C41:D41"/>
    <mergeCell ref="C40:D40"/>
    <mergeCell ref="D55:I55"/>
    <mergeCell ref="C57:I57"/>
    <mergeCell ref="D56:I56"/>
    <mergeCell ref="D21:I21"/>
    <mergeCell ref="C23:I23"/>
    <mergeCell ref="C24:G24"/>
    <mergeCell ref="C31:D31"/>
  </mergeCells>
  <hyperlinks>
    <hyperlink ref="E3" location="'Estratégia climática &amp; transiçã'!C6" display="GRI 3-3" xr:uid="{6914F951-70BA-481E-9006-8482A70B7BB4}"/>
    <hyperlink ref="F3" location="'Estratégia climática &amp; transiçã'!C21" display="GRI 305-1" xr:uid="{85A3BF3F-500D-4E63-927B-C74E9ED95338}"/>
    <hyperlink ref="G4" location="'Estratégia climática &amp; transiçã'!C22" display="SASB IF-EU-110a.1" xr:uid="{3C62336F-1B69-4D3D-8E23-174AB4C6A90F}"/>
    <hyperlink ref="G3" location="'Estratégia climática &amp; transiçã'!C55" display="GRI 305-2" xr:uid="{F140ADFB-4314-48A3-A3AF-29793E58EE74}"/>
    <hyperlink ref="H4" location="'Estratégia climática &amp; transiçã'!C56" display="SASB IF-EU-110a.2" xr:uid="{03609BB4-123D-4C8F-A31A-9FF9A0238EB7}"/>
    <hyperlink ref="H3" location="'Estratégia climática &amp; transiçã'!C65" display="GRI 305-3" xr:uid="{91C81918-386F-4597-AB20-2E271E5AE55A}"/>
    <hyperlink ref="I3" location="'Estratégia climática &amp; transiçã'!C83" display="GRI 305-4" xr:uid="{68D70185-9C39-4BA0-A8E0-7DE8958C506F}"/>
    <hyperlink ref="E4" location="'Estratégia climática &amp; transiçã'!C103" display="GRI 305-5" xr:uid="{AF16054B-6505-43E1-A150-C62B63E03EE5}"/>
    <hyperlink ref="F4" location="'Estratégia climática &amp; transiçã'!C107" display="GRI 11.2.4 - 12.2.4" xr:uid="{238F68DF-6072-4E52-A433-DAC8D8F20743}"/>
    <hyperlink ref="I4" location="'Estratégia climática &amp; transiçã'!C112" display="SASB EM-EP-110a.3" xr:uid="{0D53A9BF-1AC5-4CCB-BFAC-66075BDD5C5C}"/>
    <hyperlink ref="E5" location="'Estratégia climática &amp; transiçã'!C122" display="TCFD 4.b" xr:uid="{DAF2F559-8EFC-440A-98CE-763B4998B354}"/>
    <hyperlink ref="F5" location="'Estratégia climática &amp; transiçã'!C135" display="TCFD 4.c" xr:uid="{97F20B5C-DEBC-46F6-A8CC-7CC34624B002}"/>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C49A-2721-4CBA-A250-C7F76D7C6625}">
  <sheetPr>
    <tabColor rgb="FF00A0A8"/>
  </sheetPr>
  <dimension ref="A1:AT752"/>
  <sheetViews>
    <sheetView showGridLines="0" zoomScaleNormal="10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45" customWidth="1"/>
    <col min="2" max="2" width="3.7109375" style="32" customWidth="1"/>
    <col min="3" max="9" width="20.85546875" style="17" customWidth="1"/>
    <col min="10" max="13" width="20.7109375" style="17" customWidth="1"/>
    <col min="14" max="21" width="14.140625" style="17" hidden="1" customWidth="1"/>
    <col min="22" max="23" width="30" style="17" hidden="1" customWidth="1"/>
    <col min="24" max="33" width="18.140625" style="17" hidden="1" customWidth="1"/>
    <col min="34" max="16384" width="0" style="17" hidden="1"/>
  </cols>
  <sheetData>
    <row r="1" spans="1:46" s="62" customFormat="1"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95"/>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232" t="str">
        <f>Índice!B60</f>
        <v>NATURAL CAPITAL</v>
      </c>
      <c r="D3" s="60"/>
      <c r="E3" s="227" t="s">
        <v>63</v>
      </c>
      <c r="F3" s="227" t="s">
        <v>105</v>
      </c>
      <c r="G3" s="227" t="s">
        <v>106</v>
      </c>
      <c r="H3" s="227" t="s">
        <v>107</v>
      </c>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Índice!C60</f>
        <v>Energy</v>
      </c>
      <c r="D4" s="60"/>
      <c r="E4" s="145"/>
      <c r="F4" s="145"/>
      <c r="G4" s="145"/>
      <c r="H4" s="145"/>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4"/>
      <c r="B6" s="76"/>
      <c r="C6" s="225" t="str">
        <f>Índice!D60</f>
        <v>GRI 3-3</v>
      </c>
      <c r="D6" s="729" t="str">
        <f>Índice!E60</f>
        <v>Domestic energy security</v>
      </c>
      <c r="E6" s="730"/>
      <c r="F6" s="730"/>
      <c r="G6" s="730"/>
      <c r="H6" s="730"/>
      <c r="I6" s="731"/>
      <c r="J6" s="127"/>
      <c r="K6" s="226"/>
      <c r="L6" s="771"/>
      <c r="M6" s="772"/>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s="62" customFormat="1" ht="24.95" customHeight="1">
      <c r="A7" s="94"/>
      <c r="B7" s="76"/>
      <c r="C7" s="823" t="s">
        <v>460</v>
      </c>
      <c r="D7" s="823"/>
      <c r="E7" s="823"/>
      <c r="F7" s="823"/>
      <c r="G7" s="823"/>
      <c r="H7" s="823"/>
      <c r="I7" s="823"/>
      <c r="J7" s="376"/>
      <c r="K7" s="376"/>
      <c r="L7" s="376"/>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824"/>
      <c r="D8" s="824"/>
      <c r="E8" s="824"/>
      <c r="F8" s="824"/>
      <c r="G8" s="824"/>
      <c r="H8" s="824"/>
      <c r="I8" s="824"/>
      <c r="J8" s="377"/>
      <c r="K8" s="377"/>
      <c r="L8" s="37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824"/>
      <c r="D9" s="824"/>
      <c r="E9" s="824"/>
      <c r="F9" s="824"/>
      <c r="G9" s="824"/>
      <c r="H9" s="824"/>
      <c r="I9" s="824"/>
      <c r="J9" s="377"/>
      <c r="K9" s="377"/>
      <c r="L9" s="37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6"/>
      <c r="B10" s="76"/>
      <c r="C10" s="824"/>
      <c r="D10" s="824"/>
      <c r="E10" s="824"/>
      <c r="F10" s="824"/>
      <c r="G10" s="824"/>
      <c r="H10" s="824"/>
      <c r="I10" s="824"/>
      <c r="J10" s="377"/>
      <c r="K10" s="377"/>
      <c r="L10" s="37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6"/>
      <c r="B11" s="76"/>
      <c r="C11" s="824"/>
      <c r="D11" s="824"/>
      <c r="E11" s="824"/>
      <c r="F11" s="824"/>
      <c r="G11" s="824"/>
      <c r="H11" s="824"/>
      <c r="I11" s="824"/>
      <c r="J11" s="377"/>
      <c r="K11" s="377"/>
      <c r="L11" s="37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824"/>
      <c r="D12" s="824"/>
      <c r="E12" s="824"/>
      <c r="F12" s="824"/>
      <c r="G12" s="824"/>
      <c r="H12" s="824"/>
      <c r="I12" s="824"/>
      <c r="J12" s="377"/>
      <c r="K12" s="377"/>
      <c r="L12" s="37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824"/>
      <c r="D13" s="824"/>
      <c r="E13" s="824"/>
      <c r="F13" s="824"/>
      <c r="G13" s="824"/>
      <c r="H13" s="824"/>
      <c r="I13" s="824"/>
      <c r="J13" s="377"/>
      <c r="K13" s="377"/>
      <c r="L13" s="37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824"/>
      <c r="D14" s="824"/>
      <c r="E14" s="824"/>
      <c r="F14" s="824"/>
      <c r="G14" s="824"/>
      <c r="H14" s="824"/>
      <c r="I14" s="824"/>
      <c r="J14" s="377"/>
      <c r="K14" s="377"/>
      <c r="L14" s="377"/>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824"/>
      <c r="D15" s="824"/>
      <c r="E15" s="824"/>
      <c r="F15" s="824"/>
      <c r="G15" s="824"/>
      <c r="H15" s="824"/>
      <c r="I15" s="824"/>
      <c r="J15" s="377"/>
      <c r="K15" s="377"/>
      <c r="L15" s="377"/>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c r="A16" s="96"/>
      <c r="B16" s="76"/>
      <c r="C16" s="824"/>
      <c r="D16" s="824"/>
      <c r="E16" s="824"/>
      <c r="F16" s="824"/>
      <c r="G16" s="824"/>
      <c r="H16" s="824"/>
      <c r="I16" s="824"/>
      <c r="J16" s="377"/>
      <c r="K16" s="377"/>
      <c r="L16" s="377"/>
      <c r="M16" s="77"/>
      <c r="N16" s="74"/>
      <c r="O16" s="75"/>
      <c r="P16" s="75"/>
      <c r="Q16" s="75"/>
      <c r="R16" s="75"/>
      <c r="S16" s="75"/>
      <c r="T16" s="75"/>
      <c r="U16" s="75"/>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24.95" customHeight="1">
      <c r="A17" s="96"/>
      <c r="B17" s="76"/>
      <c r="C17" s="824"/>
      <c r="D17" s="824"/>
      <c r="E17" s="824"/>
      <c r="F17" s="824"/>
      <c r="G17" s="824"/>
      <c r="H17" s="824"/>
      <c r="I17" s="824"/>
      <c r="J17" s="377"/>
      <c r="K17" s="377"/>
      <c r="L17" s="377"/>
      <c r="M17" s="77"/>
      <c r="N17" s="74"/>
      <c r="O17" s="75"/>
      <c r="P17" s="75"/>
      <c r="Q17" s="75"/>
      <c r="R17" s="75"/>
      <c r="S17" s="75"/>
      <c r="T17" s="75"/>
      <c r="U17" s="7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24.95" customHeight="1">
      <c r="A18" s="96"/>
      <c r="B18" s="76"/>
      <c r="C18" s="824"/>
      <c r="D18" s="824"/>
      <c r="E18" s="824"/>
      <c r="F18" s="824"/>
      <c r="G18" s="824"/>
      <c r="H18" s="824"/>
      <c r="I18" s="824"/>
      <c r="J18" s="377"/>
      <c r="K18" s="377"/>
      <c r="L18" s="377"/>
      <c r="M18" s="77"/>
      <c r="N18" s="74"/>
      <c r="O18" s="75"/>
      <c r="P18" s="75"/>
      <c r="Q18" s="75"/>
      <c r="R18" s="75"/>
      <c r="S18" s="75"/>
      <c r="T18" s="75"/>
      <c r="U18" s="75"/>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6"/>
      <c r="B19" s="76"/>
      <c r="C19" s="824"/>
      <c r="D19" s="824"/>
      <c r="E19" s="824"/>
      <c r="F19" s="824"/>
      <c r="G19" s="824"/>
      <c r="H19" s="824"/>
      <c r="I19" s="824"/>
      <c r="J19" s="87"/>
      <c r="K19" s="87"/>
      <c r="L19" s="87"/>
      <c r="M19" s="77"/>
      <c r="N19" s="74"/>
      <c r="O19" s="75"/>
      <c r="P19" s="75"/>
      <c r="Q19" s="75"/>
      <c r="R19" s="75"/>
      <c r="S19" s="75"/>
      <c r="T19" s="75"/>
      <c r="U19" s="75"/>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24.95" customHeight="1">
      <c r="A20" s="96"/>
      <c r="B20" s="76"/>
      <c r="C20" s="87"/>
      <c r="D20" s="87"/>
      <c r="E20" s="87"/>
      <c r="F20" s="87"/>
      <c r="G20" s="87"/>
      <c r="H20" s="87"/>
      <c r="I20" s="87"/>
      <c r="J20" s="87"/>
      <c r="K20" s="87"/>
      <c r="L20" s="87"/>
      <c r="M20" s="77"/>
      <c r="N20" s="74"/>
      <c r="O20" s="75"/>
      <c r="P20" s="75"/>
      <c r="Q20" s="75"/>
      <c r="R20" s="75"/>
      <c r="S20" s="75"/>
      <c r="T20" s="75"/>
      <c r="U20" s="75"/>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6"/>
      <c r="B21" s="76"/>
      <c r="C21" s="225" t="str">
        <f>Índice!D61</f>
        <v>GRI 302-1</v>
      </c>
      <c r="D21" s="729" t="str">
        <f>Índice!E61</f>
        <v>Energy consumption within the organization</v>
      </c>
      <c r="E21" s="783"/>
      <c r="F21" s="783"/>
      <c r="G21" s="783"/>
      <c r="H21" s="783"/>
      <c r="I21" s="784"/>
      <c r="J21" s="53"/>
      <c r="K21" s="53"/>
      <c r="L21" s="777"/>
      <c r="M21" s="778"/>
      <c r="N21" s="74"/>
      <c r="O21" s="75"/>
      <c r="P21" s="75"/>
      <c r="Q21" s="75"/>
      <c r="R21" s="75"/>
      <c r="S21" s="75"/>
      <c r="T21" s="75"/>
      <c r="U21" s="7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6"/>
      <c r="B22" s="76"/>
      <c r="C22" s="727" t="s">
        <v>525</v>
      </c>
      <c r="D22" s="728"/>
      <c r="E22" s="728"/>
      <c r="F22" s="728"/>
      <c r="G22" s="728"/>
      <c r="H22" s="728"/>
      <c r="I22" s="728"/>
      <c r="J22" s="85"/>
      <c r="K22" s="65"/>
      <c r="L22" s="65"/>
      <c r="M22" s="192"/>
      <c r="N22" s="74"/>
      <c r="O22" s="75"/>
      <c r="P22" s="75"/>
      <c r="Q22" s="75"/>
      <c r="R22" s="75"/>
      <c r="S22" s="75"/>
      <c r="T22" s="75"/>
      <c r="U22" s="75"/>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s="62" customFormat="1" ht="24.95" customHeight="1">
      <c r="A23" s="96"/>
      <c r="B23" s="76"/>
      <c r="C23" s="235" t="s">
        <v>526</v>
      </c>
      <c r="D23" s="50"/>
      <c r="E23" s="50"/>
      <c r="F23" s="50"/>
      <c r="G23" s="50"/>
      <c r="H23" s="50"/>
      <c r="I23" s="50"/>
      <c r="J23" s="87"/>
      <c r="K23" s="63"/>
      <c r="L23" s="66"/>
      <c r="M23" s="192"/>
      <c r="N23" s="74"/>
      <c r="O23" s="75"/>
      <c r="P23" s="75"/>
      <c r="Q23" s="75"/>
      <c r="R23" s="75"/>
      <c r="S23" s="75"/>
      <c r="T23" s="75"/>
      <c r="U23" s="75"/>
      <c r="V23" s="68"/>
      <c r="W23" s="68"/>
      <c r="X23" s="68"/>
      <c r="Y23" s="68"/>
      <c r="Z23" s="68"/>
      <c r="AA23" s="68"/>
      <c r="AB23" s="68"/>
      <c r="AC23" s="68"/>
      <c r="AD23" s="68"/>
      <c r="AE23" s="68"/>
      <c r="AF23" s="68"/>
      <c r="AG23" s="68"/>
      <c r="AH23" s="68"/>
      <c r="AI23" s="68"/>
      <c r="AJ23" s="68"/>
      <c r="AK23" s="68"/>
      <c r="AL23" s="68"/>
      <c r="AM23" s="68"/>
      <c r="AN23" s="68"/>
      <c r="AO23" s="68"/>
      <c r="AP23" s="68"/>
      <c r="AQ23" s="68"/>
      <c r="AR23" s="81"/>
      <c r="AS23" s="68"/>
      <c r="AT23" s="61"/>
    </row>
    <row r="24" spans="1:46" s="62" customFormat="1" ht="24.95" customHeight="1">
      <c r="A24" s="96"/>
      <c r="B24" s="76"/>
      <c r="C24" s="830" t="s">
        <v>527</v>
      </c>
      <c r="D24" s="830"/>
      <c r="E24" s="831">
        <v>2022</v>
      </c>
      <c r="F24" s="831">
        <v>2023</v>
      </c>
      <c r="G24" s="826">
        <v>2024</v>
      </c>
      <c r="H24" s="826"/>
      <c r="I24" s="826"/>
      <c r="J24" s="826"/>
      <c r="K24" s="826"/>
      <c r="L24" s="372"/>
      <c r="M24" s="75"/>
      <c r="N24" s="75"/>
      <c r="O24" s="75"/>
      <c r="P24" s="75"/>
      <c r="Q24" s="75"/>
      <c r="R24" s="75"/>
      <c r="S24" s="75"/>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1"/>
    </row>
    <row r="25" spans="1:46" s="62" customFormat="1" ht="24.95" customHeight="1" thickBot="1">
      <c r="A25" s="96"/>
      <c r="B25" s="76"/>
      <c r="C25" s="773"/>
      <c r="D25" s="773"/>
      <c r="E25" s="832"/>
      <c r="F25" s="832"/>
      <c r="G25" s="364" t="s">
        <v>535</v>
      </c>
      <c r="H25" s="364" t="s">
        <v>536</v>
      </c>
      <c r="I25" s="364" t="s">
        <v>4</v>
      </c>
      <c r="J25" s="364" t="s">
        <v>537</v>
      </c>
      <c r="K25" s="364" t="s">
        <v>3</v>
      </c>
      <c r="L25" s="74"/>
      <c r="M25" s="75"/>
      <c r="N25" s="75"/>
      <c r="O25" s="75"/>
      <c r="P25" s="75"/>
      <c r="Q25" s="75"/>
      <c r="R25" s="75"/>
      <c r="S25" s="75"/>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1"/>
    </row>
    <row r="26" spans="1:46" s="62" customFormat="1" ht="24.95" customHeight="1">
      <c r="A26" s="96"/>
      <c r="B26" s="76"/>
      <c r="C26" s="764" t="s">
        <v>528</v>
      </c>
      <c r="D26" s="764"/>
      <c r="E26" s="342">
        <v>114996.89</v>
      </c>
      <c r="F26" s="342">
        <v>1610617.39</v>
      </c>
      <c r="G26" s="239" t="s">
        <v>1</v>
      </c>
      <c r="H26" s="239" t="s">
        <v>1</v>
      </c>
      <c r="I26" s="239" t="s">
        <v>1</v>
      </c>
      <c r="J26" s="237">
        <v>8695672.3800000008</v>
      </c>
      <c r="K26" s="237">
        <v>8695672.3800000008</v>
      </c>
      <c r="L26" s="74"/>
      <c r="M26" s="75"/>
      <c r="N26" s="75"/>
      <c r="O26" s="75"/>
      <c r="P26" s="75"/>
      <c r="Q26" s="75"/>
      <c r="R26" s="75"/>
      <c r="S26" s="75"/>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1"/>
    </row>
    <row r="27" spans="1:46" s="62" customFormat="1" ht="24.95" customHeight="1">
      <c r="A27" s="96"/>
      <c r="B27" s="76"/>
      <c r="C27" s="764" t="s">
        <v>5</v>
      </c>
      <c r="D27" s="764"/>
      <c r="E27" s="342">
        <v>41744.5</v>
      </c>
      <c r="F27" s="342">
        <v>51181.45</v>
      </c>
      <c r="G27" s="239" t="s">
        <v>1</v>
      </c>
      <c r="H27" s="237">
        <v>270.91000000000003</v>
      </c>
      <c r="I27" s="237">
        <v>11214.03</v>
      </c>
      <c r="J27" s="237">
        <v>99439.77</v>
      </c>
      <c r="K27" s="237">
        <v>110924.71</v>
      </c>
      <c r="L27" s="74"/>
      <c r="M27" s="75"/>
      <c r="N27" s="75"/>
      <c r="O27" s="75"/>
      <c r="P27" s="75"/>
      <c r="Q27" s="75"/>
      <c r="R27" s="75"/>
      <c r="S27" s="75"/>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1"/>
    </row>
    <row r="28" spans="1:46" s="62" customFormat="1" ht="24.95" customHeight="1">
      <c r="A28" s="96"/>
      <c r="B28" s="76"/>
      <c r="C28" s="764" t="s">
        <v>529</v>
      </c>
      <c r="D28" s="764"/>
      <c r="E28" s="342">
        <v>76.22</v>
      </c>
      <c r="F28" s="342">
        <v>53.91</v>
      </c>
      <c r="G28" s="239" t="s">
        <v>1</v>
      </c>
      <c r="H28" s="239" t="s">
        <v>1</v>
      </c>
      <c r="I28" s="239" t="s">
        <v>1</v>
      </c>
      <c r="J28" s="239">
        <v>69.709999999999994</v>
      </c>
      <c r="K28" s="239">
        <v>69.709999999999994</v>
      </c>
      <c r="L28" s="74"/>
      <c r="M28" s="75"/>
      <c r="N28" s="75"/>
      <c r="O28" s="75"/>
      <c r="P28" s="75"/>
      <c r="Q28" s="75"/>
      <c r="R28" s="75"/>
      <c r="S28" s="75"/>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1"/>
    </row>
    <row r="29" spans="1:46" s="62" customFormat="1" ht="24.95" customHeight="1">
      <c r="A29" s="96"/>
      <c r="B29" s="76"/>
      <c r="C29" s="764" t="s">
        <v>530</v>
      </c>
      <c r="D29" s="764"/>
      <c r="E29" s="342">
        <v>997.31</v>
      </c>
      <c r="F29" s="342">
        <v>1320.9</v>
      </c>
      <c r="G29" s="239" t="s">
        <v>1</v>
      </c>
      <c r="H29" s="239" t="s">
        <v>1</v>
      </c>
      <c r="I29" s="239">
        <v>10.38</v>
      </c>
      <c r="J29" s="237">
        <v>1207.82</v>
      </c>
      <c r="K29" s="237">
        <v>1218.2</v>
      </c>
      <c r="L29" s="74"/>
      <c r="M29" s="75"/>
      <c r="N29" s="75"/>
      <c r="O29" s="75"/>
      <c r="P29" s="75"/>
      <c r="Q29" s="75"/>
      <c r="R29" s="75"/>
      <c r="S29" s="75"/>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1"/>
    </row>
    <row r="30" spans="1:46" s="62" customFormat="1" ht="24.95" customHeight="1">
      <c r="A30" s="96"/>
      <c r="B30" s="76"/>
      <c r="C30" s="764" t="s">
        <v>531</v>
      </c>
      <c r="D30" s="764"/>
      <c r="E30" s="342">
        <v>1678.55</v>
      </c>
      <c r="F30" s="342">
        <v>5656.74</v>
      </c>
      <c r="G30" s="239" t="s">
        <v>1</v>
      </c>
      <c r="H30" s="239" t="s">
        <v>1</v>
      </c>
      <c r="I30" s="239" t="s">
        <v>1</v>
      </c>
      <c r="J30" s="237">
        <v>177737</v>
      </c>
      <c r="K30" s="237">
        <v>177737</v>
      </c>
      <c r="L30" s="74"/>
      <c r="M30" s="75"/>
      <c r="N30" s="75"/>
      <c r="O30" s="75"/>
      <c r="P30" s="75"/>
      <c r="Q30" s="75"/>
      <c r="R30" s="75"/>
      <c r="S30" s="75"/>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1"/>
    </row>
    <row r="31" spans="1:46" s="62" customFormat="1" ht="24.95" customHeight="1">
      <c r="A31" s="96"/>
      <c r="B31" s="76"/>
      <c r="C31" s="764" t="s">
        <v>532</v>
      </c>
      <c r="D31" s="764"/>
      <c r="E31" s="373">
        <v>36901672.399999999</v>
      </c>
      <c r="F31" s="373">
        <v>38395690.359999999</v>
      </c>
      <c r="G31" s="239" t="s">
        <v>1</v>
      </c>
      <c r="H31" s="239" t="s">
        <v>1</v>
      </c>
      <c r="I31" s="239" t="s">
        <v>6</v>
      </c>
      <c r="J31" s="237">
        <v>55127599.609999999</v>
      </c>
      <c r="K31" s="237">
        <v>63466272.869999997</v>
      </c>
      <c r="L31" s="74"/>
      <c r="M31" s="75"/>
      <c r="N31" s="75"/>
      <c r="O31" s="75"/>
      <c r="P31" s="75"/>
      <c r="Q31" s="75"/>
      <c r="R31" s="75"/>
      <c r="S31" s="75"/>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1"/>
    </row>
    <row r="32" spans="1:46" s="62" customFormat="1" ht="24.95" customHeight="1">
      <c r="A32" s="96"/>
      <c r="B32" s="76"/>
      <c r="C32" s="764" t="s">
        <v>533</v>
      </c>
      <c r="D32" s="764"/>
      <c r="E32" s="238" t="s">
        <v>1</v>
      </c>
      <c r="F32" s="238" t="s">
        <v>1</v>
      </c>
      <c r="G32" s="239" t="s">
        <v>1</v>
      </c>
      <c r="H32" s="239">
        <v>427.13</v>
      </c>
      <c r="I32" s="239" t="s">
        <v>1</v>
      </c>
      <c r="J32" s="239" t="s">
        <v>1</v>
      </c>
      <c r="K32" s="239" t="s">
        <v>1</v>
      </c>
      <c r="L32" s="74"/>
      <c r="M32" s="75"/>
      <c r="N32" s="75"/>
      <c r="O32" s="75"/>
      <c r="P32" s="75"/>
      <c r="Q32" s="75"/>
      <c r="R32" s="75"/>
      <c r="S32" s="75"/>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1"/>
    </row>
    <row r="33" spans="1:46" s="62" customFormat="1" ht="24.95" customHeight="1">
      <c r="A33" s="96"/>
      <c r="B33" s="76"/>
      <c r="C33" s="764" t="s">
        <v>534</v>
      </c>
      <c r="D33" s="764"/>
      <c r="E33" s="238" t="s">
        <v>1</v>
      </c>
      <c r="F33" s="238" t="s">
        <v>1</v>
      </c>
      <c r="G33" s="239" t="s">
        <v>1</v>
      </c>
      <c r="H33" s="239" t="s">
        <v>1</v>
      </c>
      <c r="I33" s="239" t="s">
        <v>1</v>
      </c>
      <c r="J33" s="237">
        <v>869172.51</v>
      </c>
      <c r="K33" s="237">
        <v>869172.51</v>
      </c>
      <c r="L33" s="74"/>
      <c r="M33" s="75"/>
      <c r="N33" s="75"/>
      <c r="O33" s="75"/>
      <c r="P33" s="75"/>
      <c r="Q33" s="75"/>
      <c r="R33" s="75"/>
      <c r="S33" s="75"/>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1"/>
    </row>
    <row r="34" spans="1:46" s="62" customFormat="1" ht="24.95" customHeight="1">
      <c r="A34" s="96"/>
      <c r="B34" s="76"/>
      <c r="C34" s="781" t="s">
        <v>538</v>
      </c>
      <c r="D34" s="781"/>
      <c r="E34" s="378">
        <v>37061165.859999999</v>
      </c>
      <c r="F34" s="378">
        <v>40064520.740000002</v>
      </c>
      <c r="G34" s="379" t="s">
        <v>1</v>
      </c>
      <c r="H34" s="379">
        <v>698.04</v>
      </c>
      <c r="I34" s="322">
        <v>8349897.6699999999</v>
      </c>
      <c r="J34" s="322">
        <v>64970898.789999999</v>
      </c>
      <c r="K34" s="330">
        <v>73321494.5</v>
      </c>
      <c r="L34" s="74"/>
      <c r="M34" s="75"/>
      <c r="N34" s="75"/>
      <c r="O34" s="75"/>
      <c r="P34" s="75"/>
      <c r="Q34" s="75"/>
      <c r="R34" s="75"/>
      <c r="S34" s="75"/>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1"/>
    </row>
    <row r="35" spans="1:46" s="62" customFormat="1" ht="24.95" customHeight="1">
      <c r="A35" s="96"/>
      <c r="B35" s="76"/>
      <c r="C35" s="829" t="s">
        <v>539</v>
      </c>
      <c r="D35" s="829"/>
      <c r="E35" s="827">
        <v>2022</v>
      </c>
      <c r="F35" s="827">
        <v>2023</v>
      </c>
      <c r="G35" s="826">
        <v>2024</v>
      </c>
      <c r="H35" s="826"/>
      <c r="I35" s="826"/>
      <c r="J35" s="826"/>
      <c r="K35" s="826"/>
      <c r="L35" s="74"/>
      <c r="M35" s="75"/>
      <c r="N35" s="75"/>
      <c r="O35" s="75"/>
      <c r="P35" s="75"/>
      <c r="Q35" s="75"/>
      <c r="R35" s="75"/>
      <c r="S35" s="75"/>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1"/>
    </row>
    <row r="36" spans="1:46" s="62" customFormat="1" ht="24.95" customHeight="1">
      <c r="A36" s="96"/>
      <c r="B36" s="76"/>
      <c r="C36" s="830"/>
      <c r="D36" s="830"/>
      <c r="E36" s="828"/>
      <c r="F36" s="828"/>
      <c r="G36" s="364" t="s">
        <v>535</v>
      </c>
      <c r="H36" s="364" t="s">
        <v>536</v>
      </c>
      <c r="I36" s="364" t="s">
        <v>4</v>
      </c>
      <c r="J36" s="364" t="s">
        <v>537</v>
      </c>
      <c r="K36" s="364" t="s">
        <v>3</v>
      </c>
      <c r="L36" s="74"/>
      <c r="M36" s="75"/>
      <c r="N36" s="75"/>
      <c r="O36" s="75"/>
      <c r="P36" s="75"/>
      <c r="Q36" s="75"/>
      <c r="R36" s="75"/>
      <c r="S36" s="75"/>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1"/>
    </row>
    <row r="37" spans="1:46" s="62" customFormat="1" ht="24.95" customHeight="1">
      <c r="A37" s="96"/>
      <c r="B37" s="76"/>
      <c r="C37" s="764" t="s">
        <v>541</v>
      </c>
      <c r="D37" s="764"/>
      <c r="E37" s="373">
        <v>139741.85</v>
      </c>
      <c r="F37" s="373">
        <v>222323.33</v>
      </c>
      <c r="G37" s="241">
        <v>2484.92</v>
      </c>
      <c r="H37" s="239">
        <v>499</v>
      </c>
      <c r="I37" s="241">
        <v>115464</v>
      </c>
      <c r="J37" s="241">
        <v>244084</v>
      </c>
      <c r="K37" s="241">
        <v>362531</v>
      </c>
      <c r="L37" s="74"/>
      <c r="M37" s="75"/>
      <c r="N37" s="75"/>
      <c r="O37" s="75"/>
      <c r="P37" s="75"/>
      <c r="Q37" s="75"/>
      <c r="R37" s="75"/>
      <c r="S37" s="75"/>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1"/>
    </row>
    <row r="38" spans="1:46" s="62" customFormat="1" ht="24.95" customHeight="1">
      <c r="A38" s="96"/>
      <c r="B38" s="76"/>
      <c r="C38" s="764" t="s">
        <v>542</v>
      </c>
      <c r="D38" s="764"/>
      <c r="E38" s="373">
        <v>1717.82</v>
      </c>
      <c r="F38" s="373">
        <v>3101.94</v>
      </c>
      <c r="G38" s="239" t="s">
        <v>1</v>
      </c>
      <c r="H38" s="239" t="s">
        <v>1</v>
      </c>
      <c r="I38" s="241">
        <v>2312</v>
      </c>
      <c r="J38" s="239" t="s">
        <v>1</v>
      </c>
      <c r="K38" s="241">
        <v>2312</v>
      </c>
      <c r="L38" s="74"/>
      <c r="M38" s="75"/>
      <c r="N38" s="75"/>
      <c r="O38" s="75"/>
      <c r="P38" s="75"/>
      <c r="Q38" s="75"/>
      <c r="R38" s="75"/>
      <c r="S38" s="75"/>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1"/>
    </row>
    <row r="39" spans="1:46" s="62" customFormat="1" ht="24.95" customHeight="1">
      <c r="A39" s="96"/>
      <c r="B39" s="76"/>
      <c r="C39" s="764" t="s">
        <v>543</v>
      </c>
      <c r="D39" s="764"/>
      <c r="E39" s="238" t="s">
        <v>1</v>
      </c>
      <c r="F39" s="238">
        <v>29.7</v>
      </c>
      <c r="G39" s="239" t="s">
        <v>1</v>
      </c>
      <c r="H39" s="239" t="s">
        <v>1</v>
      </c>
      <c r="I39" s="239" t="s">
        <v>1</v>
      </c>
      <c r="J39" s="239" t="s">
        <v>1</v>
      </c>
      <c r="K39" s="239" t="s">
        <v>1</v>
      </c>
      <c r="L39" s="74"/>
      <c r="M39" s="75"/>
      <c r="N39" s="75"/>
      <c r="O39" s="75"/>
      <c r="P39" s="75"/>
      <c r="Q39" s="75"/>
      <c r="R39" s="75"/>
      <c r="S39" s="75"/>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1"/>
    </row>
    <row r="40" spans="1:46" s="62" customFormat="1" ht="24.95" customHeight="1">
      <c r="A40" s="96"/>
      <c r="B40" s="76"/>
      <c r="C40" s="781" t="s">
        <v>540</v>
      </c>
      <c r="D40" s="781"/>
      <c r="E40" s="378">
        <v>141459.66</v>
      </c>
      <c r="F40" s="378">
        <v>225454.96</v>
      </c>
      <c r="G40" s="322">
        <v>2483.92</v>
      </c>
      <c r="H40" s="379">
        <v>498.97</v>
      </c>
      <c r="I40" s="322">
        <v>117775.94</v>
      </c>
      <c r="J40" s="322">
        <v>244084.04</v>
      </c>
      <c r="K40" s="330">
        <v>364842.87</v>
      </c>
      <c r="L40" s="74"/>
      <c r="M40" s="75"/>
      <c r="N40" s="75"/>
      <c r="O40" s="75"/>
      <c r="P40" s="75"/>
      <c r="Q40" s="75"/>
      <c r="R40" s="75"/>
      <c r="S40" s="75"/>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1"/>
    </row>
    <row r="41" spans="1:46" s="62" customFormat="1" ht="24.95" customHeight="1">
      <c r="A41" s="96"/>
      <c r="B41" s="76"/>
      <c r="C41" s="825" t="s">
        <v>544</v>
      </c>
      <c r="D41" s="825"/>
      <c r="E41" s="374">
        <v>37202625.520000003</v>
      </c>
      <c r="F41" s="374">
        <v>40289975.710000001</v>
      </c>
      <c r="G41" s="329">
        <v>2484.92</v>
      </c>
      <c r="H41" s="380">
        <v>1197</v>
      </c>
      <c r="I41" s="380">
        <v>8467674</v>
      </c>
      <c r="J41" s="380">
        <v>65214983</v>
      </c>
      <c r="K41" s="380">
        <v>73686337</v>
      </c>
      <c r="L41" s="74"/>
      <c r="M41" s="75"/>
      <c r="N41" s="75"/>
      <c r="O41" s="75"/>
      <c r="P41" s="75"/>
      <c r="Q41" s="75"/>
      <c r="R41" s="75"/>
      <c r="S41" s="75"/>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1"/>
    </row>
    <row r="42" spans="1:46" s="62" customFormat="1" ht="43.5" customHeight="1">
      <c r="A42" s="96"/>
      <c r="B42" s="76"/>
      <c r="C42" s="833" t="s">
        <v>545</v>
      </c>
      <c r="D42" s="770"/>
      <c r="E42" s="770"/>
      <c r="F42" s="770"/>
      <c r="G42" s="770"/>
      <c r="H42" s="770"/>
      <c r="I42" s="770"/>
      <c r="J42" s="217"/>
      <c r="K42" s="217"/>
      <c r="L42" s="361"/>
      <c r="N42" s="74"/>
      <c r="O42" s="75"/>
      <c r="P42" s="75"/>
      <c r="Q42" s="75"/>
      <c r="R42" s="75"/>
      <c r="S42" s="75"/>
      <c r="T42" s="75"/>
      <c r="U42" s="75"/>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1"/>
    </row>
    <row r="43" spans="1:46" s="62" customFormat="1" ht="35.1" customHeight="1">
      <c r="A43" s="96"/>
      <c r="B43" s="76"/>
      <c r="C43" s="834"/>
      <c r="D43" s="835"/>
      <c r="E43" s="835"/>
      <c r="F43" s="835"/>
      <c r="G43" s="835"/>
      <c r="H43" s="835"/>
      <c r="I43" s="835"/>
      <c r="J43" s="216"/>
      <c r="K43" s="216"/>
      <c r="L43" s="325"/>
      <c r="N43" s="74"/>
      <c r="O43" s="75"/>
      <c r="P43" s="75"/>
      <c r="Q43" s="75"/>
      <c r="R43" s="75"/>
      <c r="S43" s="75"/>
      <c r="T43" s="75"/>
      <c r="U43" s="75"/>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1"/>
    </row>
    <row r="44" spans="1:46" s="62" customFormat="1" ht="24.95" customHeight="1">
      <c r="A44" s="96"/>
      <c r="B44" s="76"/>
      <c r="C44" s="65"/>
      <c r="D44" s="65"/>
      <c r="E44" s="65"/>
      <c r="F44" s="65"/>
      <c r="N44" s="74"/>
      <c r="O44" s="75"/>
      <c r="P44" s="75"/>
      <c r="Q44" s="75"/>
      <c r="R44" s="75"/>
      <c r="S44" s="75"/>
      <c r="T44" s="75"/>
      <c r="U44" s="75"/>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1"/>
    </row>
    <row r="45" spans="1:46" s="62" customFormat="1" ht="24.95" customHeight="1" thickBot="1">
      <c r="A45" s="96"/>
      <c r="B45" s="76"/>
      <c r="C45" s="773" t="s">
        <v>546</v>
      </c>
      <c r="D45" s="773"/>
      <c r="E45" s="323">
        <v>2022</v>
      </c>
      <c r="F45" s="323">
        <v>2023</v>
      </c>
      <c r="G45" s="324">
        <v>2024</v>
      </c>
      <c r="N45" s="74"/>
      <c r="O45" s="75"/>
      <c r="P45" s="75"/>
      <c r="Q45" s="75"/>
      <c r="R45" s="75"/>
      <c r="S45" s="75"/>
      <c r="T45" s="75"/>
      <c r="U45" s="75"/>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1"/>
    </row>
    <row r="46" spans="1:46" s="62" customFormat="1" ht="24.95" customHeight="1">
      <c r="A46" s="96"/>
      <c r="B46" s="76"/>
      <c r="C46" s="764" t="s">
        <v>547</v>
      </c>
      <c r="D46" s="764"/>
      <c r="E46" s="342">
        <v>37012558</v>
      </c>
      <c r="F46" s="342">
        <v>52641144</v>
      </c>
      <c r="G46" s="343">
        <v>69788499</v>
      </c>
      <c r="N46" s="74"/>
      <c r="O46" s="75"/>
      <c r="P46" s="75"/>
      <c r="Q46" s="75"/>
      <c r="R46" s="75"/>
      <c r="S46" s="75"/>
      <c r="T46" s="75"/>
      <c r="U46" s="75"/>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1"/>
    </row>
    <row r="47" spans="1:46" s="62" customFormat="1" ht="24.95" customHeight="1">
      <c r="A47" s="96"/>
      <c r="B47" s="76"/>
      <c r="C47" s="764" t="s">
        <v>548</v>
      </c>
      <c r="D47" s="764"/>
      <c r="E47" s="342">
        <v>9680619</v>
      </c>
      <c r="F47" s="342">
        <v>14178978</v>
      </c>
      <c r="G47" s="343">
        <v>16075641</v>
      </c>
      <c r="N47" s="74"/>
      <c r="O47" s="75"/>
      <c r="P47" s="75"/>
      <c r="Q47" s="75"/>
      <c r="R47" s="75"/>
      <c r="S47" s="75"/>
      <c r="T47" s="75"/>
      <c r="U47" s="75"/>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1"/>
    </row>
    <row r="48" spans="1:46" s="62" customFormat="1" ht="24.95" customHeight="1">
      <c r="A48" s="96"/>
      <c r="B48" s="76"/>
      <c r="C48" s="131"/>
      <c r="D48" s="131"/>
      <c r="E48" s="131"/>
      <c r="F48" s="131"/>
      <c r="N48" s="74"/>
      <c r="O48" s="75"/>
      <c r="P48" s="75"/>
      <c r="Q48" s="75"/>
      <c r="R48" s="75"/>
      <c r="S48" s="75"/>
      <c r="T48" s="75"/>
      <c r="U48" s="75"/>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1"/>
    </row>
    <row r="49" spans="1:46" s="62" customFormat="1" ht="24.95" customHeight="1">
      <c r="A49" s="96"/>
      <c r="B49" s="76"/>
      <c r="N49" s="74"/>
      <c r="O49" s="75"/>
      <c r="P49" s="75"/>
      <c r="Q49" s="75"/>
      <c r="R49" s="75"/>
      <c r="S49" s="75"/>
      <c r="T49" s="75"/>
      <c r="U49" s="75"/>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1"/>
    </row>
    <row r="50" spans="1:46" s="62" customFormat="1" ht="24.95" customHeight="1">
      <c r="A50" s="96"/>
      <c r="B50" s="76"/>
      <c r="C50" s="225" t="str">
        <f>Índice!D62</f>
        <v>GRI 302-2</v>
      </c>
      <c r="D50" s="729" t="str">
        <f>Índice!E62</f>
        <v>Energy consumption outside of the organization</v>
      </c>
      <c r="E50" s="783"/>
      <c r="F50" s="783"/>
      <c r="G50" s="783"/>
      <c r="H50" s="783"/>
      <c r="I50" s="784"/>
      <c r="J50" s="53"/>
      <c r="K50" s="53"/>
      <c r="L50" s="777"/>
      <c r="M50" s="778"/>
      <c r="N50" s="74"/>
      <c r="O50" s="75"/>
      <c r="P50" s="75"/>
      <c r="Q50" s="75"/>
      <c r="R50" s="75"/>
      <c r="S50" s="75"/>
      <c r="T50" s="75"/>
      <c r="U50" s="75"/>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1"/>
    </row>
    <row r="51" spans="1:46" s="62" customFormat="1" ht="24.95" customHeight="1">
      <c r="A51" s="96"/>
      <c r="B51" s="76"/>
      <c r="C51" s="727" t="s">
        <v>549</v>
      </c>
      <c r="D51" s="728"/>
      <c r="E51" s="728"/>
      <c r="F51" s="728"/>
      <c r="G51" s="728"/>
      <c r="H51" s="728"/>
      <c r="I51" s="728"/>
      <c r="J51" s="85"/>
      <c r="M51" s="192"/>
      <c r="N51" s="74"/>
      <c r="O51" s="75"/>
      <c r="P51" s="75"/>
      <c r="Q51" s="75"/>
      <c r="R51" s="75"/>
      <c r="S51" s="75"/>
      <c r="T51" s="75"/>
      <c r="U51" s="75"/>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1"/>
    </row>
    <row r="52" spans="1:46" s="62" customFormat="1" ht="35.1" customHeight="1" thickBot="1">
      <c r="A52" s="96"/>
      <c r="B52" s="76"/>
      <c r="C52" s="773" t="s">
        <v>550</v>
      </c>
      <c r="D52" s="773"/>
      <c r="E52" s="323">
        <v>2023</v>
      </c>
      <c r="F52" s="324">
        <v>2024</v>
      </c>
      <c r="N52" s="74"/>
      <c r="O52" s="75"/>
      <c r="P52" s="75"/>
      <c r="Q52" s="75"/>
      <c r="R52" s="75"/>
      <c r="S52" s="75"/>
      <c r="T52" s="75"/>
      <c r="U52" s="75"/>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1"/>
    </row>
    <row r="53" spans="1:46" s="62" customFormat="1" ht="24.95" customHeight="1">
      <c r="A53" s="96"/>
      <c r="B53" s="76"/>
      <c r="C53" s="764" t="s">
        <v>551</v>
      </c>
      <c r="D53" s="764"/>
      <c r="E53" s="340">
        <v>510.5</v>
      </c>
      <c r="F53" s="341">
        <v>554.6</v>
      </c>
      <c r="N53" s="74"/>
      <c r="O53" s="75"/>
      <c r="P53" s="75"/>
      <c r="Q53" s="75"/>
      <c r="R53" s="75"/>
      <c r="S53" s="75"/>
      <c r="T53" s="75"/>
      <c r="U53" s="75"/>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1"/>
    </row>
    <row r="54" spans="1:46" s="62" customFormat="1" ht="35.1" customHeight="1">
      <c r="A54" s="96"/>
      <c r="B54" s="76"/>
      <c r="C54" s="833" t="s">
        <v>552</v>
      </c>
      <c r="D54" s="770"/>
      <c r="E54" s="770"/>
      <c r="F54" s="770"/>
      <c r="G54" s="217"/>
      <c r="H54" s="217"/>
      <c r="I54" s="217"/>
      <c r="J54" s="381"/>
      <c r="N54" s="74"/>
      <c r="O54" s="75"/>
      <c r="P54" s="75"/>
      <c r="Q54" s="75"/>
      <c r="R54" s="75"/>
      <c r="S54" s="75"/>
      <c r="T54" s="75"/>
      <c r="U54" s="75"/>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1"/>
    </row>
    <row r="55" spans="1:46" s="62" customFormat="1" ht="24.95" customHeight="1">
      <c r="A55" s="96"/>
      <c r="B55" s="76"/>
      <c r="C55" s="363"/>
      <c r="D55" s="217"/>
      <c r="E55" s="217"/>
      <c r="F55" s="217"/>
      <c r="G55" s="217"/>
      <c r="H55" s="217"/>
      <c r="I55" s="217"/>
      <c r="J55" s="217"/>
      <c r="K55" s="217"/>
      <c r="L55" s="361"/>
      <c r="N55" s="74"/>
      <c r="O55" s="75"/>
      <c r="P55" s="75"/>
      <c r="Q55" s="75"/>
      <c r="R55" s="75"/>
      <c r="S55" s="75"/>
      <c r="T55" s="75"/>
      <c r="U55" s="75"/>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1"/>
    </row>
    <row r="56" spans="1:46" s="62" customFormat="1" ht="24.95" customHeight="1">
      <c r="A56" s="96"/>
      <c r="B56" s="76"/>
      <c r="C56" s="225" t="str">
        <f>Índice!D63</f>
        <v>GRI 302-3</v>
      </c>
      <c r="D56" s="729" t="str">
        <f>Índice!E63</f>
        <v>Energy intensity</v>
      </c>
      <c r="E56" s="783"/>
      <c r="F56" s="783"/>
      <c r="G56" s="783"/>
      <c r="H56" s="783"/>
      <c r="I56" s="784"/>
      <c r="N56" s="74"/>
      <c r="O56" s="75"/>
      <c r="P56" s="75"/>
      <c r="Q56" s="75"/>
      <c r="R56" s="75"/>
      <c r="S56" s="75"/>
      <c r="T56" s="75"/>
      <c r="U56" s="75"/>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1"/>
    </row>
    <row r="57" spans="1:46" s="62" customFormat="1" ht="24.95" customHeight="1">
      <c r="A57" s="96"/>
      <c r="B57" s="76"/>
      <c r="C57" s="779" t="s">
        <v>553</v>
      </c>
      <c r="D57" s="726"/>
      <c r="E57" s="726"/>
      <c r="F57" s="726"/>
      <c r="G57" s="726"/>
      <c r="H57" s="726"/>
      <c r="I57" s="726"/>
      <c r="J57" s="85"/>
      <c r="M57" s="192"/>
      <c r="N57" s="74"/>
      <c r="O57" s="75"/>
      <c r="P57" s="75"/>
      <c r="Q57" s="75"/>
      <c r="R57" s="75"/>
      <c r="S57" s="75"/>
      <c r="T57" s="75"/>
      <c r="U57" s="75"/>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1"/>
    </row>
    <row r="58" spans="1:46" s="62" customFormat="1" ht="24.95" customHeight="1" thickBot="1">
      <c r="A58" s="96"/>
      <c r="B58" s="76"/>
      <c r="C58" s="773" t="s">
        <v>554</v>
      </c>
      <c r="D58" s="773"/>
      <c r="E58" s="323">
        <v>2022</v>
      </c>
      <c r="F58" s="323">
        <v>2023</v>
      </c>
      <c r="G58" s="324">
        <v>2024</v>
      </c>
      <c r="N58" s="74"/>
      <c r="O58" s="75"/>
      <c r="P58" s="75"/>
      <c r="Q58" s="75"/>
      <c r="R58" s="75"/>
      <c r="S58" s="75"/>
      <c r="T58" s="75"/>
      <c r="U58" s="75"/>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1"/>
    </row>
    <row r="59" spans="1:46" s="62" customFormat="1" ht="35.1" customHeight="1">
      <c r="A59" s="96"/>
      <c r="B59" s="76"/>
      <c r="C59" s="764" t="s">
        <v>555</v>
      </c>
      <c r="D59" s="764"/>
      <c r="E59" s="339">
        <v>8.11</v>
      </c>
      <c r="F59" s="339">
        <v>6.41</v>
      </c>
      <c r="G59" s="382">
        <v>5.49</v>
      </c>
      <c r="N59" s="74"/>
      <c r="O59" s="75"/>
      <c r="P59" s="75"/>
      <c r="Q59" s="75"/>
      <c r="R59" s="75"/>
      <c r="S59" s="75"/>
      <c r="T59" s="75"/>
      <c r="U59" s="75"/>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1"/>
    </row>
    <row r="60" spans="1:46" s="62" customFormat="1" ht="24.95" customHeight="1">
      <c r="A60" s="96"/>
      <c r="B60" s="76"/>
      <c r="C60" s="770" t="s">
        <v>556</v>
      </c>
      <c r="D60" s="770"/>
      <c r="E60" s="770"/>
      <c r="F60" s="770"/>
      <c r="G60" s="770"/>
      <c r="N60" s="74"/>
      <c r="O60" s="75"/>
      <c r="P60" s="75"/>
      <c r="Q60" s="75"/>
      <c r="R60" s="75"/>
      <c r="S60" s="75"/>
      <c r="T60" s="75"/>
      <c r="U60" s="75"/>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1"/>
    </row>
    <row r="61" spans="1:46" s="62" customFormat="1" ht="24.95" customHeight="1">
      <c r="A61" s="96"/>
      <c r="B61" s="76"/>
      <c r="C61" s="770"/>
      <c r="D61" s="770"/>
      <c r="E61" s="770"/>
      <c r="F61" s="770"/>
      <c r="G61" s="770"/>
      <c r="H61" s="87"/>
      <c r="I61" s="87"/>
      <c r="J61" s="87"/>
      <c r="K61" s="87"/>
      <c r="L61" s="87"/>
      <c r="M61" s="77"/>
      <c r="N61" s="74"/>
      <c r="O61" s="75"/>
      <c r="P61" s="75"/>
      <c r="Q61" s="75"/>
      <c r="R61" s="75"/>
      <c r="S61" s="75"/>
      <c r="T61" s="75"/>
      <c r="U61" s="75"/>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1"/>
    </row>
    <row r="62" spans="1:46" s="62" customFormat="1" ht="24.95" customHeight="1">
      <c r="A62" s="96"/>
      <c r="B62" s="76"/>
      <c r="C62" s="87"/>
      <c r="D62" s="87"/>
      <c r="E62" s="87"/>
      <c r="F62" s="87"/>
      <c r="G62" s="87"/>
      <c r="H62" s="87"/>
      <c r="I62" s="87"/>
      <c r="J62" s="87"/>
      <c r="K62" s="87"/>
      <c r="L62" s="87"/>
      <c r="M62" s="77"/>
      <c r="N62" s="74"/>
      <c r="O62" s="75"/>
      <c r="P62" s="75"/>
      <c r="Q62" s="75"/>
      <c r="R62" s="75"/>
      <c r="S62" s="75"/>
      <c r="T62" s="75"/>
      <c r="U62" s="75"/>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1"/>
    </row>
    <row r="63" spans="1:46" s="62" customFormat="1" ht="24.95" customHeight="1">
      <c r="A63" s="96"/>
      <c r="B63" s="76"/>
      <c r="C63" s="87"/>
      <c r="D63" s="87"/>
      <c r="E63" s="87"/>
      <c r="F63" s="87"/>
      <c r="G63" s="87"/>
      <c r="H63" s="87"/>
      <c r="I63" s="87"/>
      <c r="J63" s="87"/>
      <c r="K63" s="87"/>
      <c r="L63" s="87"/>
      <c r="M63" s="77"/>
      <c r="N63" s="74"/>
      <c r="O63" s="75"/>
      <c r="P63" s="75"/>
      <c r="Q63" s="75"/>
      <c r="R63" s="75"/>
      <c r="S63" s="75"/>
      <c r="T63" s="75"/>
      <c r="U63" s="75"/>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1"/>
    </row>
    <row r="64" spans="1:46" s="62" customFormat="1" ht="24.95" customHeight="1">
      <c r="A64" s="96"/>
      <c r="B64" s="76"/>
      <c r="C64" s="87"/>
      <c r="D64" s="87"/>
      <c r="E64" s="87"/>
      <c r="F64" s="87"/>
      <c r="G64" s="87"/>
      <c r="H64" s="87"/>
      <c r="I64" s="87"/>
      <c r="J64" s="87"/>
      <c r="K64" s="87"/>
      <c r="L64" s="87"/>
      <c r="M64" s="77"/>
      <c r="N64" s="74"/>
      <c r="O64" s="75"/>
      <c r="P64" s="75"/>
      <c r="Q64" s="75"/>
      <c r="R64" s="75"/>
      <c r="S64" s="75"/>
      <c r="T64" s="75"/>
      <c r="U64" s="75"/>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1"/>
    </row>
    <row r="65" spans="1:46" s="62" customFormat="1" ht="24.95" customHeight="1">
      <c r="A65" s="96"/>
      <c r="B65" s="76"/>
      <c r="C65" s="87"/>
      <c r="D65" s="87"/>
      <c r="E65" s="87"/>
      <c r="F65" s="87"/>
      <c r="G65" s="87"/>
      <c r="H65" s="87"/>
      <c r="I65" s="87"/>
      <c r="J65" s="87"/>
      <c r="K65" s="87"/>
      <c r="L65" s="87"/>
      <c r="M65" s="77"/>
      <c r="N65" s="74"/>
      <c r="O65" s="75"/>
      <c r="P65" s="75"/>
      <c r="Q65" s="75"/>
      <c r="R65" s="75"/>
      <c r="S65" s="75"/>
      <c r="T65" s="75"/>
      <c r="U65" s="75"/>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1"/>
    </row>
    <row r="66" spans="1:46" s="62" customFormat="1" ht="24.95" customHeight="1">
      <c r="A66" s="96"/>
      <c r="B66" s="76"/>
      <c r="C66" s="87"/>
      <c r="D66" s="87"/>
      <c r="E66" s="87"/>
      <c r="F66" s="87"/>
      <c r="G66" s="87"/>
      <c r="H66" s="87"/>
      <c r="I66" s="87"/>
      <c r="J66" s="87"/>
      <c r="K66" s="87"/>
      <c r="L66" s="87"/>
      <c r="M66" s="77"/>
      <c r="N66" s="74"/>
      <c r="O66" s="75"/>
      <c r="P66" s="75"/>
      <c r="Q66" s="75"/>
      <c r="R66" s="75"/>
      <c r="S66" s="75"/>
      <c r="T66" s="75"/>
      <c r="U66" s="75"/>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1"/>
    </row>
    <row r="67" spans="1:46" s="62" customFormat="1" ht="24.95" customHeight="1">
      <c r="A67" s="96"/>
      <c r="B67" s="61"/>
    </row>
    <row r="68" spans="1:46" s="62" customFormat="1" ht="24.95" customHeight="1">
      <c r="A68" s="96"/>
      <c r="B68" s="61"/>
    </row>
    <row r="69" spans="1:46" s="62" customFormat="1" ht="24.95" customHeight="1">
      <c r="A69" s="96"/>
      <c r="B69" s="61"/>
    </row>
    <row r="70" spans="1:46" s="62" customFormat="1" ht="24.95" customHeight="1">
      <c r="A70" s="96"/>
      <c r="B70" s="61"/>
    </row>
    <row r="71" spans="1:46" s="62" customFormat="1" ht="24.95" customHeight="1">
      <c r="A71" s="96"/>
      <c r="B71" s="61"/>
    </row>
    <row r="72" spans="1:46" s="62" customFormat="1" ht="24.95" customHeight="1">
      <c r="A72" s="96"/>
      <c r="B72" s="61"/>
    </row>
    <row r="73" spans="1:46" s="62" customFormat="1" ht="24.95" customHeight="1">
      <c r="A73" s="96"/>
      <c r="B73" s="61"/>
    </row>
    <row r="74" spans="1:46" s="62" customFormat="1" ht="24.95" customHeight="1">
      <c r="A74" s="96"/>
      <c r="B74" s="61"/>
    </row>
    <row r="75" spans="1:46" s="62" customFormat="1" ht="24.95" customHeight="1">
      <c r="A75" s="96"/>
      <c r="B75" s="61"/>
    </row>
    <row r="76" spans="1:46" s="62" customFormat="1" ht="24.95" customHeight="1">
      <c r="A76" s="96"/>
      <c r="B76" s="61"/>
    </row>
    <row r="77" spans="1:46" s="62" customFormat="1" ht="24.95" customHeight="1">
      <c r="A77" s="96"/>
      <c r="B77" s="61"/>
    </row>
    <row r="78" spans="1:46" s="62" customFormat="1" ht="24.95" customHeight="1">
      <c r="A78" s="96"/>
      <c r="B78" s="61"/>
    </row>
    <row r="79" spans="1:46" s="62" customFormat="1" ht="24.95" customHeight="1">
      <c r="A79" s="96"/>
      <c r="B79" s="61"/>
    </row>
    <row r="80" spans="1:46" s="62" customFormat="1" ht="24.95" customHeight="1">
      <c r="A80" s="96"/>
      <c r="B80" s="61"/>
    </row>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sheetData>
  <sheetProtection algorithmName="SHA-512" hashValue="lwf7To9ZFs9r9tCSh9RiBxqpizraRzCaYNywmfPemUiv0n3WIWA2yFnJ12S9a/1wpL/JyxWyukwsUBJeAVSq7g==" saltValue="DgoWDxj3eM420wm8aftXNw==" spinCount="100000" sheet="1" objects="1" scenarios="1" formatColumns="0" formatRows="0" autoFilter="0"/>
  <mergeCells count="43">
    <mergeCell ref="C60:G61"/>
    <mergeCell ref="C58:D58"/>
    <mergeCell ref="C59:D59"/>
    <mergeCell ref="C42:I43"/>
    <mergeCell ref="C54:F54"/>
    <mergeCell ref="C52:D52"/>
    <mergeCell ref="C53:D53"/>
    <mergeCell ref="D56:I56"/>
    <mergeCell ref="C57:I57"/>
    <mergeCell ref="C45:D45"/>
    <mergeCell ref="C46:D46"/>
    <mergeCell ref="C47:D47"/>
    <mergeCell ref="D50:I50"/>
    <mergeCell ref="C51:I51"/>
    <mergeCell ref="G35:K35"/>
    <mergeCell ref="F35:F36"/>
    <mergeCell ref="E35:E36"/>
    <mergeCell ref="C35:D36"/>
    <mergeCell ref="G24:K24"/>
    <mergeCell ref="E24:E25"/>
    <mergeCell ref="F24:F25"/>
    <mergeCell ref="C24:D25"/>
    <mergeCell ref="C30:D30"/>
    <mergeCell ref="C29:D29"/>
    <mergeCell ref="C28:D28"/>
    <mergeCell ref="C27:D27"/>
    <mergeCell ref="C26:D26"/>
    <mergeCell ref="L50:M50"/>
    <mergeCell ref="D6:I6"/>
    <mergeCell ref="C7:I19"/>
    <mergeCell ref="D21:I21"/>
    <mergeCell ref="L6:M6"/>
    <mergeCell ref="L21:M21"/>
    <mergeCell ref="C22:I22"/>
    <mergeCell ref="C41:D41"/>
    <mergeCell ref="C40:D40"/>
    <mergeCell ref="C39:D39"/>
    <mergeCell ref="C38:D38"/>
    <mergeCell ref="C37:D37"/>
    <mergeCell ref="C34:D34"/>
    <mergeCell ref="C32:D32"/>
    <mergeCell ref="C31:D31"/>
    <mergeCell ref="C33:D33"/>
  </mergeCells>
  <hyperlinks>
    <hyperlink ref="E3" location="Energia!C6" display="GRI 3-3" xr:uid="{7C384B85-8D34-4155-86D6-7F614461D9A2}"/>
    <hyperlink ref="F3" location="Energia!C21" display="GRI 302-1" xr:uid="{A22D3E97-74EC-434C-8ED6-B9817A10CDC6}"/>
    <hyperlink ref="G3" location="Energia!C50" display="GRI 302-2" xr:uid="{DC614713-F771-4C7C-863E-814909DE3B08}"/>
    <hyperlink ref="H3" location="Energia!C56" display="GRI 302-3" xr:uid="{9F3EACDF-632E-493A-B6E3-1E01DF7E6177}"/>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6778-0210-49BE-A7FB-BE90467AF3DB}">
  <sheetPr>
    <tabColor rgb="FF00A0A8"/>
  </sheetPr>
  <dimension ref="A1:AT726"/>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7.42578125" style="62" customWidth="1"/>
    <col min="14" max="21" width="14.140625" style="62" hidden="1" customWidth="1"/>
    <col min="22" max="23" width="30" style="62" hidden="1" customWidth="1"/>
    <col min="24" max="33" width="18.140625" style="62" hidden="1" customWidth="1"/>
    <col min="34" max="16384" width="0" style="62" hidden="1"/>
  </cols>
  <sheetData>
    <row r="1" spans="1:45"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5" ht="24.95" customHeight="1">
      <c r="B2" s="60"/>
      <c r="C2" s="97"/>
      <c r="D2" s="60"/>
      <c r="E2" s="95"/>
      <c r="F2" s="95"/>
      <c r="G2" s="95"/>
      <c r="H2" s="95"/>
      <c r="I2" s="95"/>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5" ht="24.95" customHeight="1">
      <c r="B3" s="60"/>
      <c r="C3" s="232" t="str">
        <f>Índice!B64</f>
        <v>NATURAL CAPITAL</v>
      </c>
      <c r="D3" s="60"/>
      <c r="E3" s="228" t="s">
        <v>63</v>
      </c>
      <c r="F3" s="228" t="s">
        <v>108</v>
      </c>
      <c r="G3" s="228" t="s">
        <v>109</v>
      </c>
      <c r="H3" s="228" t="s">
        <v>110</v>
      </c>
      <c r="I3" s="228" t="s">
        <v>111</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5" ht="24.95" customHeight="1">
      <c r="B4" s="60"/>
      <c r="C4" s="118" t="str">
        <f>Índice!C64</f>
        <v>Biodiversity and ecosystems</v>
      </c>
      <c r="D4" s="60"/>
      <c r="E4" s="145"/>
      <c r="F4" s="145"/>
      <c r="G4" s="145"/>
      <c r="H4" s="145"/>
      <c r="I4" s="145"/>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5" ht="24.95" customHeight="1">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5" s="148" customFormat="1" ht="24.95" customHeight="1">
      <c r="A6" s="96"/>
      <c r="B6" s="146"/>
      <c r="C6" s="225" t="str">
        <f>Índice!D64</f>
        <v>GRI 3-3</v>
      </c>
      <c r="D6" s="729" t="str">
        <f>Índice!E64</f>
        <v>Biodiversity, ecosystems and water resources</v>
      </c>
      <c r="E6" s="730"/>
      <c r="F6" s="730"/>
      <c r="G6" s="730"/>
      <c r="H6" s="730"/>
      <c r="I6" s="731"/>
      <c r="J6" s="87"/>
      <c r="K6" s="87"/>
      <c r="L6" s="77"/>
      <c r="M6" s="147"/>
    </row>
    <row r="7" spans="1:45" ht="24.95" customHeight="1">
      <c r="B7" s="76"/>
      <c r="C7" s="727" t="s">
        <v>557</v>
      </c>
      <c r="D7" s="728"/>
      <c r="E7" s="728"/>
      <c r="F7" s="728"/>
      <c r="G7" s="728"/>
      <c r="H7" s="728"/>
      <c r="I7" s="728"/>
      <c r="J7" s="85"/>
      <c r="K7" s="85"/>
      <c r="L7" s="85"/>
      <c r="M7" s="73"/>
    </row>
    <row r="8" spans="1:45" ht="24.95" customHeight="1">
      <c r="B8" s="76"/>
      <c r="C8" s="716"/>
      <c r="D8" s="717"/>
      <c r="E8" s="717"/>
      <c r="F8" s="717"/>
      <c r="G8" s="717"/>
      <c r="H8" s="717"/>
      <c r="I8" s="717"/>
      <c r="J8" s="87"/>
      <c r="K8" s="87"/>
      <c r="L8" s="87"/>
      <c r="M8" s="77"/>
    </row>
    <row r="9" spans="1:45" ht="24.95" customHeight="1">
      <c r="B9" s="76"/>
      <c r="C9" s="716"/>
      <c r="D9" s="717"/>
      <c r="E9" s="717"/>
      <c r="F9" s="717"/>
      <c r="G9" s="717"/>
      <c r="H9" s="717"/>
      <c r="I9" s="717"/>
      <c r="J9" s="87"/>
      <c r="K9" s="87"/>
      <c r="L9" s="87"/>
      <c r="M9" s="77"/>
    </row>
    <row r="10" spans="1:45" ht="24.95" customHeight="1">
      <c r="B10" s="76"/>
      <c r="C10" s="716"/>
      <c r="D10" s="717"/>
      <c r="E10" s="717"/>
      <c r="F10" s="717"/>
      <c r="G10" s="717"/>
      <c r="H10" s="717"/>
      <c r="I10" s="717"/>
      <c r="J10" s="87"/>
      <c r="K10" s="87"/>
      <c r="L10" s="87"/>
      <c r="M10" s="77"/>
    </row>
    <row r="11" spans="1:45" ht="24.95" customHeight="1">
      <c r="B11" s="76"/>
      <c r="C11" s="716"/>
      <c r="D11" s="717"/>
      <c r="E11" s="717"/>
      <c r="F11" s="717"/>
      <c r="G11" s="717"/>
      <c r="H11" s="717"/>
      <c r="I11" s="717"/>
      <c r="J11" s="87"/>
      <c r="K11" s="87"/>
      <c r="L11" s="87"/>
      <c r="M11" s="77"/>
    </row>
    <row r="12" spans="1:45" ht="24.95" customHeight="1">
      <c r="B12" s="76"/>
      <c r="C12" s="716"/>
      <c r="D12" s="717"/>
      <c r="E12" s="717"/>
      <c r="F12" s="717"/>
      <c r="G12" s="717"/>
      <c r="H12" s="717"/>
      <c r="I12" s="717"/>
      <c r="J12" s="87"/>
      <c r="K12" s="87"/>
      <c r="L12" s="87"/>
      <c r="M12" s="77"/>
    </row>
    <row r="13" spans="1:45" ht="24.95" customHeight="1">
      <c r="B13" s="76"/>
      <c r="C13" s="716"/>
      <c r="D13" s="717"/>
      <c r="E13" s="717"/>
      <c r="F13" s="717"/>
      <c r="G13" s="717"/>
      <c r="H13" s="717"/>
      <c r="I13" s="717"/>
      <c r="J13" s="87"/>
      <c r="K13" s="87"/>
      <c r="L13" s="87"/>
      <c r="M13" s="77"/>
    </row>
    <row r="14" spans="1:45" ht="24.95" customHeight="1">
      <c r="B14" s="76"/>
      <c r="C14" s="716"/>
      <c r="D14" s="717"/>
      <c r="E14" s="717"/>
      <c r="F14" s="717"/>
      <c r="G14" s="717"/>
      <c r="H14" s="717"/>
      <c r="I14" s="717"/>
      <c r="J14" s="87"/>
      <c r="K14" s="87"/>
      <c r="L14" s="87"/>
      <c r="M14" s="77"/>
    </row>
    <row r="15" spans="1:45" ht="24.95" customHeight="1">
      <c r="B15" s="76"/>
      <c r="C15" s="716"/>
      <c r="D15" s="717"/>
      <c r="E15" s="717"/>
      <c r="F15" s="717"/>
      <c r="G15" s="717"/>
      <c r="H15" s="717"/>
      <c r="I15" s="717"/>
      <c r="J15" s="87"/>
      <c r="K15" s="87"/>
      <c r="L15" s="87"/>
      <c r="M15" s="77"/>
    </row>
    <row r="16" spans="1:45" ht="24.95" customHeight="1">
      <c r="B16" s="76"/>
      <c r="C16" s="716"/>
      <c r="D16" s="717"/>
      <c r="E16" s="717"/>
      <c r="F16" s="717"/>
      <c r="G16" s="717"/>
      <c r="H16" s="717"/>
      <c r="I16" s="717"/>
      <c r="J16" s="87"/>
      <c r="K16" s="87"/>
      <c r="L16" s="87"/>
      <c r="M16" s="77"/>
    </row>
    <row r="17" spans="1:46" ht="24.95" customHeight="1">
      <c r="B17" s="76"/>
      <c r="C17" s="716"/>
      <c r="D17" s="717"/>
      <c r="E17" s="717"/>
      <c r="F17" s="717"/>
      <c r="G17" s="717"/>
      <c r="H17" s="717"/>
      <c r="I17" s="717"/>
      <c r="J17" s="87"/>
      <c r="K17" s="87"/>
      <c r="L17" s="87"/>
      <c r="M17" s="77"/>
    </row>
    <row r="18" spans="1:46" ht="24.95" customHeight="1">
      <c r="B18" s="76"/>
      <c r="C18" s="716"/>
      <c r="D18" s="717"/>
      <c r="E18" s="717"/>
      <c r="F18" s="717"/>
      <c r="G18" s="717"/>
      <c r="H18" s="717"/>
      <c r="I18" s="717"/>
      <c r="J18" s="87"/>
      <c r="K18" s="87"/>
      <c r="L18" s="87"/>
      <c r="M18" s="77"/>
    </row>
    <row r="19" spans="1:46" ht="24.95" customHeight="1">
      <c r="B19" s="184"/>
      <c r="C19" s="716"/>
      <c r="D19" s="717"/>
      <c r="E19" s="717"/>
      <c r="F19" s="717"/>
      <c r="G19" s="717"/>
      <c r="H19" s="717"/>
      <c r="I19" s="717"/>
      <c r="J19" s="87"/>
      <c r="K19" s="87"/>
      <c r="L19" s="87"/>
      <c r="M19" s="77"/>
    </row>
    <row r="20" spans="1:46" ht="24.95" customHeight="1">
      <c r="B20" s="184"/>
      <c r="C20" s="716"/>
      <c r="D20" s="717"/>
      <c r="E20" s="717"/>
      <c r="F20" s="717"/>
      <c r="G20" s="717"/>
      <c r="H20" s="717"/>
      <c r="I20" s="717"/>
      <c r="J20" s="87"/>
      <c r="K20" s="87"/>
      <c r="L20" s="87"/>
      <c r="M20" s="77"/>
    </row>
    <row r="21" spans="1:46" ht="24.95" customHeight="1">
      <c r="B21" s="184"/>
      <c r="C21" s="101"/>
      <c r="D21" s="92"/>
      <c r="E21" s="92"/>
      <c r="F21" s="92"/>
      <c r="G21" s="92"/>
      <c r="H21" s="92"/>
      <c r="I21" s="92"/>
      <c r="J21" s="87"/>
      <c r="K21" s="87"/>
      <c r="L21" s="87"/>
      <c r="M21" s="77"/>
    </row>
    <row r="22" spans="1:46" ht="24.95" customHeight="1">
      <c r="A22" s="94"/>
      <c r="B22" s="76"/>
      <c r="C22" s="225" t="str">
        <f>Índice!D65</f>
        <v>GRI 101-1</v>
      </c>
      <c r="D22" s="729" t="str">
        <f>Índice!E65</f>
        <v>Policies to halt and reverse biodiversity loss</v>
      </c>
      <c r="E22" s="730"/>
      <c r="F22" s="730"/>
      <c r="G22" s="730"/>
      <c r="H22" s="730"/>
      <c r="I22" s="731"/>
      <c r="J22" s="127"/>
      <c r="K22" s="127"/>
      <c r="L22" s="771"/>
      <c r="M22" s="772"/>
      <c r="N22" s="68"/>
      <c r="O22" s="69"/>
      <c r="P22" s="69"/>
      <c r="Q22" s="69"/>
      <c r="R22" s="69"/>
      <c r="S22" s="69"/>
      <c r="T22" s="69"/>
      <c r="U22" s="70"/>
      <c r="V22" s="71"/>
      <c r="W22" s="71"/>
      <c r="X22" s="71"/>
      <c r="Y22" s="71"/>
      <c r="Z22" s="72"/>
      <c r="AA22" s="71"/>
      <c r="AB22" s="71"/>
      <c r="AC22" s="71"/>
      <c r="AD22" s="71"/>
      <c r="AE22" s="71"/>
      <c r="AF22" s="71"/>
      <c r="AG22" s="71"/>
      <c r="AH22" s="71"/>
      <c r="AI22" s="71"/>
      <c r="AJ22" s="71"/>
      <c r="AK22" s="71"/>
      <c r="AL22" s="71"/>
      <c r="AM22" s="71"/>
      <c r="AN22" s="71"/>
      <c r="AO22" s="66"/>
      <c r="AP22" s="65"/>
      <c r="AQ22" s="65"/>
      <c r="AR22" s="65"/>
      <c r="AS22" s="65"/>
    </row>
    <row r="23" spans="1:46" ht="24.95" customHeight="1">
      <c r="A23" s="94"/>
      <c r="B23" s="76"/>
      <c r="C23" s="727" t="s">
        <v>558</v>
      </c>
      <c r="D23" s="728"/>
      <c r="E23" s="728"/>
      <c r="F23" s="728"/>
      <c r="G23" s="728"/>
      <c r="H23" s="728"/>
      <c r="I23" s="728"/>
      <c r="J23" s="85"/>
      <c r="K23" s="85"/>
      <c r="L23" s="85"/>
      <c r="M23" s="73"/>
      <c r="N23" s="74"/>
      <c r="O23" s="75"/>
      <c r="P23" s="75"/>
      <c r="Q23" s="75"/>
      <c r="R23" s="75"/>
      <c r="S23" s="75"/>
      <c r="T23" s="75"/>
      <c r="U23" s="75"/>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ht="24.95" customHeight="1">
      <c r="A24" s="98"/>
      <c r="B24" s="76"/>
      <c r="C24" s="716"/>
      <c r="D24" s="717"/>
      <c r="E24" s="717"/>
      <c r="F24" s="717"/>
      <c r="G24" s="717"/>
      <c r="H24" s="717"/>
      <c r="I24" s="717"/>
      <c r="J24" s="87"/>
      <c r="K24" s="87"/>
      <c r="L24" s="87"/>
      <c r="M24" s="77"/>
      <c r="N24" s="74"/>
      <c r="O24" s="75"/>
      <c r="P24" s="75"/>
      <c r="Q24" s="75"/>
      <c r="R24" s="75"/>
      <c r="S24" s="75"/>
      <c r="T24" s="75"/>
      <c r="U24" s="7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ht="24.95" customHeight="1">
      <c r="A25" s="98"/>
      <c r="B25" s="76"/>
      <c r="C25" s="716"/>
      <c r="D25" s="717"/>
      <c r="E25" s="717"/>
      <c r="F25" s="717"/>
      <c r="G25" s="717"/>
      <c r="H25" s="717"/>
      <c r="I25" s="717"/>
      <c r="J25" s="87"/>
      <c r="K25" s="87"/>
      <c r="L25" s="87"/>
      <c r="M25" s="77"/>
      <c r="N25" s="74"/>
      <c r="O25" s="75"/>
      <c r="P25" s="75"/>
      <c r="Q25" s="75"/>
      <c r="R25" s="75"/>
      <c r="S25" s="75"/>
      <c r="T25" s="75"/>
      <c r="U25" s="7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ht="24.95" customHeight="1">
      <c r="A26" s="98"/>
      <c r="B26" s="76"/>
      <c r="C26" s="716"/>
      <c r="D26" s="717"/>
      <c r="E26" s="717"/>
      <c r="F26" s="717"/>
      <c r="G26" s="717"/>
      <c r="H26" s="717"/>
      <c r="I26" s="717"/>
      <c r="J26" s="87"/>
      <c r="K26" s="87"/>
      <c r="L26" s="87"/>
      <c r="M26" s="77"/>
      <c r="N26" s="74"/>
      <c r="O26" s="75"/>
      <c r="P26" s="75"/>
      <c r="Q26" s="75"/>
      <c r="R26" s="75"/>
      <c r="S26" s="75"/>
      <c r="T26" s="75"/>
      <c r="U26" s="7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ht="24.95" customHeight="1">
      <c r="B27" s="76"/>
      <c r="C27" s="716"/>
      <c r="D27" s="717"/>
      <c r="E27" s="717"/>
      <c r="F27" s="717"/>
      <c r="G27" s="717"/>
      <c r="H27" s="717"/>
      <c r="I27" s="717"/>
      <c r="J27" s="87"/>
      <c r="K27" s="87"/>
      <c r="L27" s="87"/>
      <c r="M27" s="77"/>
      <c r="N27" s="74"/>
      <c r="O27" s="75"/>
      <c r="P27" s="75"/>
      <c r="Q27" s="75"/>
      <c r="R27" s="75"/>
      <c r="S27" s="75"/>
      <c r="T27" s="75"/>
      <c r="U27" s="75"/>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1"/>
    </row>
    <row r="28" spans="1:46" ht="24.95" customHeight="1">
      <c r="B28" s="76"/>
      <c r="C28" s="716"/>
      <c r="D28" s="717"/>
      <c r="E28" s="717"/>
      <c r="F28" s="717"/>
      <c r="G28" s="717"/>
      <c r="H28" s="717"/>
      <c r="I28" s="717"/>
      <c r="J28" s="87"/>
      <c r="K28" s="87"/>
      <c r="L28" s="87"/>
      <c r="M28" s="77"/>
      <c r="N28" s="74"/>
      <c r="O28" s="75"/>
      <c r="P28" s="75"/>
      <c r="Q28" s="75"/>
      <c r="R28" s="75"/>
      <c r="S28" s="75"/>
      <c r="T28" s="75"/>
      <c r="U28" s="75"/>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1"/>
    </row>
    <row r="29" spans="1:46" ht="24.95" customHeight="1">
      <c r="B29" s="76"/>
      <c r="C29" s="716"/>
      <c r="D29" s="717"/>
      <c r="E29" s="717"/>
      <c r="F29" s="717"/>
      <c r="G29" s="717"/>
      <c r="H29" s="717"/>
      <c r="I29" s="717"/>
      <c r="J29" s="87"/>
      <c r="K29" s="87"/>
      <c r="L29" s="87"/>
      <c r="M29" s="77"/>
      <c r="N29" s="74"/>
      <c r="O29" s="75"/>
      <c r="P29" s="75"/>
      <c r="Q29" s="75"/>
      <c r="R29" s="75"/>
      <c r="S29" s="75"/>
      <c r="T29" s="75"/>
      <c r="U29" s="75"/>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1"/>
    </row>
    <row r="30" spans="1:46" ht="24.95" customHeight="1">
      <c r="B30" s="76"/>
      <c r="C30" s="716"/>
      <c r="D30" s="717"/>
      <c r="E30" s="717"/>
      <c r="F30" s="717"/>
      <c r="G30" s="717"/>
      <c r="H30" s="717"/>
      <c r="I30" s="717"/>
      <c r="J30" s="87"/>
      <c r="K30" s="87"/>
      <c r="L30" s="87"/>
      <c r="M30" s="77"/>
      <c r="N30" s="74"/>
      <c r="O30" s="75"/>
      <c r="P30" s="75"/>
      <c r="Q30" s="75"/>
      <c r="R30" s="75"/>
      <c r="S30" s="75"/>
      <c r="T30" s="75"/>
      <c r="U30" s="75"/>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1"/>
    </row>
    <row r="31" spans="1:46" ht="24.95" customHeight="1">
      <c r="B31" s="76"/>
      <c r="C31" s="716"/>
      <c r="D31" s="717"/>
      <c r="E31" s="717"/>
      <c r="F31" s="717"/>
      <c r="G31" s="717"/>
      <c r="H31" s="717"/>
      <c r="I31" s="717"/>
      <c r="J31" s="87"/>
      <c r="K31" s="87"/>
      <c r="L31" s="87"/>
      <c r="M31" s="77"/>
      <c r="N31" s="74"/>
      <c r="O31" s="75"/>
      <c r="P31" s="75"/>
      <c r="Q31" s="75"/>
      <c r="R31" s="75"/>
      <c r="S31" s="75"/>
      <c r="T31" s="75"/>
      <c r="U31" s="75"/>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1"/>
    </row>
    <row r="32" spans="1:46" ht="24.95" customHeight="1">
      <c r="B32" s="76"/>
      <c r="C32" s="716"/>
      <c r="D32" s="717"/>
      <c r="E32" s="717"/>
      <c r="F32" s="717"/>
      <c r="G32" s="717"/>
      <c r="H32" s="717"/>
      <c r="I32" s="717"/>
      <c r="J32" s="87"/>
      <c r="K32" s="87"/>
      <c r="L32" s="87"/>
      <c r="M32" s="77"/>
      <c r="N32" s="74"/>
      <c r="O32" s="75"/>
      <c r="P32" s="75"/>
      <c r="Q32" s="75"/>
      <c r="R32" s="75"/>
      <c r="S32" s="75"/>
      <c r="T32" s="75"/>
      <c r="U32" s="7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1"/>
    </row>
    <row r="33" spans="2:46" ht="24.95" customHeight="1">
      <c r="B33" s="76"/>
      <c r="C33" s="716"/>
      <c r="D33" s="717"/>
      <c r="E33" s="717"/>
      <c r="F33" s="717"/>
      <c r="G33" s="717"/>
      <c r="H33" s="717"/>
      <c r="I33" s="717"/>
      <c r="J33" s="87"/>
      <c r="K33" s="87"/>
      <c r="L33" s="87"/>
      <c r="M33" s="77"/>
      <c r="N33" s="74"/>
      <c r="O33" s="75"/>
      <c r="P33" s="75"/>
      <c r="Q33" s="75"/>
      <c r="R33" s="75"/>
      <c r="S33" s="75"/>
      <c r="T33" s="75"/>
      <c r="U33" s="75"/>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1"/>
    </row>
    <row r="34" spans="2:46" ht="24.95" customHeight="1">
      <c r="B34" s="76"/>
      <c r="C34" s="716"/>
      <c r="D34" s="717"/>
      <c r="E34" s="717"/>
      <c r="F34" s="717"/>
      <c r="G34" s="717"/>
      <c r="H34" s="717"/>
      <c r="I34" s="717"/>
      <c r="J34" s="87"/>
      <c r="K34" s="87"/>
      <c r="L34" s="87"/>
      <c r="M34" s="77"/>
      <c r="N34" s="74"/>
      <c r="O34" s="75"/>
      <c r="P34" s="75"/>
      <c r="Q34" s="75"/>
      <c r="R34" s="75"/>
      <c r="S34" s="75"/>
      <c r="T34" s="75"/>
      <c r="U34" s="75"/>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1"/>
    </row>
    <row r="35" spans="2:46" ht="24.95" customHeight="1">
      <c r="B35" s="76"/>
      <c r="C35" s="86"/>
      <c r="D35" s="87"/>
      <c r="E35" s="87"/>
      <c r="F35" s="87"/>
      <c r="G35" s="87"/>
      <c r="H35" s="87"/>
      <c r="I35" s="87"/>
      <c r="J35" s="87"/>
      <c r="K35" s="87"/>
      <c r="L35" s="87"/>
      <c r="M35" s="77"/>
      <c r="N35" s="74"/>
      <c r="O35" s="75"/>
      <c r="P35" s="75"/>
      <c r="Q35" s="75"/>
      <c r="R35" s="75"/>
      <c r="S35" s="75"/>
      <c r="T35" s="75"/>
      <c r="U35" s="75"/>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1"/>
    </row>
    <row r="36" spans="2:46" ht="24.95" customHeight="1">
      <c r="B36" s="76"/>
      <c r="C36" s="225" t="str">
        <f>Índice!D66</f>
        <v>GRI 101-2</v>
      </c>
      <c r="D36" s="729" t="str">
        <f>Índice!E66</f>
        <v>Management of biodiversity impacts</v>
      </c>
      <c r="E36" s="730"/>
      <c r="F36" s="730"/>
      <c r="G36" s="730"/>
      <c r="H36" s="730"/>
      <c r="I36" s="731"/>
      <c r="J36" s="87"/>
      <c r="K36" s="87"/>
      <c r="L36" s="87"/>
      <c r="M36" s="77"/>
      <c r="N36" s="74"/>
      <c r="O36" s="75"/>
      <c r="P36" s="75"/>
      <c r="Q36" s="75"/>
      <c r="R36" s="75"/>
      <c r="S36" s="75"/>
      <c r="T36" s="75"/>
      <c r="U36" s="75"/>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1"/>
    </row>
    <row r="37" spans="2:46" ht="24.95" customHeight="1">
      <c r="B37" s="76"/>
      <c r="C37" s="727" t="s">
        <v>559</v>
      </c>
      <c r="D37" s="728"/>
      <c r="E37" s="728"/>
      <c r="F37" s="728"/>
      <c r="G37" s="728"/>
      <c r="H37" s="728"/>
      <c r="I37" s="728"/>
      <c r="J37" s="87"/>
      <c r="K37" s="87"/>
      <c r="L37" s="87"/>
      <c r="M37" s="77"/>
      <c r="N37" s="74"/>
      <c r="O37" s="75"/>
      <c r="P37" s="75"/>
      <c r="Q37" s="75"/>
      <c r="R37" s="75"/>
      <c r="S37" s="75"/>
      <c r="T37" s="75"/>
      <c r="U37" s="75"/>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1"/>
    </row>
    <row r="38" spans="2:46" ht="24.95" customHeight="1">
      <c r="B38" s="76"/>
      <c r="C38" s="716"/>
      <c r="D38" s="717"/>
      <c r="E38" s="717"/>
      <c r="F38" s="717"/>
      <c r="G38" s="717"/>
      <c r="H38" s="717"/>
      <c r="I38" s="717"/>
      <c r="J38" s="87"/>
      <c r="K38" s="87"/>
      <c r="L38" s="87"/>
      <c r="M38" s="77"/>
      <c r="N38" s="74"/>
      <c r="O38" s="75"/>
      <c r="P38" s="75"/>
      <c r="Q38" s="75"/>
      <c r="R38" s="75"/>
      <c r="S38" s="75"/>
      <c r="T38" s="75"/>
      <c r="U38" s="75"/>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1"/>
    </row>
    <row r="39" spans="2:46" ht="24.95" customHeight="1">
      <c r="B39" s="76"/>
      <c r="C39" s="716"/>
      <c r="D39" s="717"/>
      <c r="E39" s="717"/>
      <c r="F39" s="717"/>
      <c r="G39" s="717"/>
      <c r="H39" s="717"/>
      <c r="I39" s="717"/>
      <c r="J39" s="92"/>
      <c r="K39" s="92"/>
      <c r="L39" s="92"/>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1"/>
    </row>
    <row r="40" spans="2:46" ht="24.95" customHeight="1">
      <c r="B40" s="76"/>
      <c r="C40" s="716"/>
      <c r="D40" s="717"/>
      <c r="E40" s="717"/>
      <c r="F40" s="717"/>
      <c r="G40" s="717"/>
      <c r="H40" s="717"/>
      <c r="I40" s="717"/>
      <c r="J40" s="127"/>
      <c r="K40" s="127"/>
      <c r="L40" s="771"/>
      <c r="M40" s="772"/>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1"/>
    </row>
    <row r="41" spans="2:46" ht="24.95" customHeight="1">
      <c r="B41" s="76"/>
      <c r="C41" s="716"/>
      <c r="D41" s="717"/>
      <c r="E41" s="717"/>
      <c r="F41" s="717"/>
      <c r="G41" s="717"/>
      <c r="H41" s="717"/>
      <c r="I41" s="717"/>
      <c r="J41" s="85"/>
      <c r="K41" s="85"/>
      <c r="L41" s="73"/>
      <c r="M41" s="68"/>
    </row>
    <row r="42" spans="2:46" ht="24.95" customHeight="1">
      <c r="B42" s="76"/>
      <c r="C42" s="716"/>
      <c r="D42" s="717"/>
      <c r="E42" s="717"/>
      <c r="F42" s="717"/>
      <c r="G42" s="717"/>
      <c r="H42" s="717"/>
      <c r="I42" s="717"/>
      <c r="J42" s="87"/>
      <c r="K42" s="87"/>
      <c r="L42" s="77"/>
      <c r="M42" s="68"/>
    </row>
    <row r="43" spans="2:46" ht="24.95" customHeight="1">
      <c r="B43" s="76"/>
      <c r="C43" s="716"/>
      <c r="D43" s="717"/>
      <c r="E43" s="717"/>
      <c r="F43" s="717"/>
      <c r="G43" s="717"/>
      <c r="H43" s="717"/>
      <c r="I43" s="717"/>
      <c r="J43" s="87"/>
      <c r="K43" s="87"/>
      <c r="L43" s="77"/>
      <c r="M43" s="68"/>
    </row>
    <row r="44" spans="2:46" ht="24.95" customHeight="1">
      <c r="B44" s="76"/>
      <c r="C44" s="716"/>
      <c r="D44" s="717"/>
      <c r="E44" s="717"/>
      <c r="F44" s="717"/>
      <c r="G44" s="717"/>
      <c r="H44" s="717"/>
      <c r="I44" s="717"/>
      <c r="J44" s="87"/>
      <c r="K44" s="87"/>
      <c r="L44" s="77"/>
      <c r="M44" s="68"/>
    </row>
    <row r="45" spans="2:46" ht="24.95" customHeight="1">
      <c r="B45" s="76"/>
      <c r="C45" s="716"/>
      <c r="D45" s="717"/>
      <c r="E45" s="717"/>
      <c r="F45" s="717"/>
      <c r="G45" s="717"/>
      <c r="H45" s="717"/>
      <c r="I45" s="717"/>
      <c r="J45" s="87"/>
      <c r="K45" s="87"/>
      <c r="L45" s="77"/>
      <c r="M45" s="68"/>
    </row>
    <row r="46" spans="2:46" ht="24.95" customHeight="1">
      <c r="B46" s="76"/>
      <c r="C46" s="716"/>
      <c r="D46" s="717"/>
      <c r="E46" s="717"/>
      <c r="F46" s="717"/>
      <c r="G46" s="717"/>
      <c r="H46" s="717"/>
      <c r="I46" s="717"/>
      <c r="J46" s="87"/>
      <c r="K46" s="87"/>
      <c r="L46" s="77"/>
      <c r="M46" s="68"/>
    </row>
    <row r="47" spans="2:46" ht="24.95" customHeight="1">
      <c r="B47" s="76"/>
      <c r="C47" s="716"/>
      <c r="D47" s="717"/>
      <c r="E47" s="717"/>
      <c r="F47" s="717"/>
      <c r="G47" s="717"/>
      <c r="H47" s="717"/>
      <c r="I47" s="717"/>
      <c r="J47" s="87"/>
      <c r="K47" s="87"/>
      <c r="L47" s="77"/>
      <c r="M47" s="68"/>
    </row>
    <row r="48" spans="2:46" ht="24.95" customHeight="1">
      <c r="B48" s="184"/>
      <c r="C48" s="86"/>
      <c r="D48" s="87"/>
      <c r="E48" s="87"/>
      <c r="F48" s="87"/>
      <c r="G48" s="87"/>
      <c r="H48" s="87"/>
      <c r="I48" s="87"/>
      <c r="J48" s="87"/>
      <c r="K48" s="87"/>
      <c r="L48" s="77"/>
      <c r="M48" s="68"/>
    </row>
    <row r="49" spans="1:13" ht="24.95" customHeight="1">
      <c r="B49" s="76"/>
      <c r="C49" s="225" t="str">
        <f>Índice!D67</f>
        <v>GRI 101-4</v>
      </c>
      <c r="D49" s="729" t="str">
        <f>Índice!E67</f>
        <v>Identification of biodiversity impacts</v>
      </c>
      <c r="E49" s="730"/>
      <c r="F49" s="730"/>
      <c r="G49" s="730"/>
      <c r="H49" s="730"/>
      <c r="I49" s="731"/>
      <c r="J49" s="87"/>
      <c r="K49" s="87"/>
      <c r="L49" s="77"/>
      <c r="M49" s="68"/>
    </row>
    <row r="50" spans="1:13" ht="24.95" customHeight="1">
      <c r="B50" s="76"/>
      <c r="C50" s="728" t="s">
        <v>560</v>
      </c>
      <c r="D50" s="728"/>
      <c r="E50" s="728"/>
      <c r="F50" s="728"/>
      <c r="G50" s="728"/>
      <c r="H50" s="728"/>
      <c r="I50" s="728"/>
      <c r="J50" s="85"/>
      <c r="K50" s="85"/>
      <c r="L50" s="73"/>
      <c r="M50" s="68"/>
    </row>
    <row r="51" spans="1:13" ht="24.95" customHeight="1">
      <c r="B51" s="76"/>
      <c r="C51" s="717"/>
      <c r="D51" s="717"/>
      <c r="E51" s="717"/>
      <c r="F51" s="717"/>
      <c r="G51" s="717"/>
      <c r="H51" s="717"/>
      <c r="I51" s="717"/>
      <c r="J51" s="87"/>
      <c r="K51" s="87"/>
      <c r="L51" s="77"/>
      <c r="M51" s="68"/>
    </row>
    <row r="52" spans="1:13" ht="24.95" customHeight="1">
      <c r="B52" s="76"/>
      <c r="C52" s="717"/>
      <c r="D52" s="717"/>
      <c r="E52" s="717"/>
      <c r="F52" s="717"/>
      <c r="G52" s="717"/>
      <c r="H52" s="717"/>
      <c r="I52" s="717"/>
      <c r="J52" s="87"/>
      <c r="K52" s="87"/>
      <c r="L52" s="77"/>
      <c r="M52" s="68"/>
    </row>
    <row r="53" spans="1:13" ht="24.95" customHeight="1">
      <c r="B53" s="76"/>
      <c r="C53" s="87"/>
      <c r="D53" s="87"/>
      <c r="E53" s="87"/>
      <c r="F53" s="87"/>
      <c r="G53" s="87"/>
      <c r="H53" s="87"/>
      <c r="I53" s="87"/>
      <c r="J53" s="87"/>
      <c r="K53" s="87"/>
      <c r="L53" s="77"/>
      <c r="M53" s="68"/>
    </row>
    <row r="54" spans="1:13" ht="24.95" customHeight="1">
      <c r="B54" s="76"/>
      <c r="C54" s="225" t="str">
        <f>Índice!D68</f>
        <v>SASB EM-EP-160a.1</v>
      </c>
      <c r="D54" s="729" t="str">
        <f>Índice!E68</f>
        <v>Description of environmental management policies and practices for active sites</v>
      </c>
      <c r="E54" s="730"/>
      <c r="F54" s="730"/>
      <c r="G54" s="730"/>
      <c r="H54" s="730"/>
      <c r="I54" s="731"/>
      <c r="J54" s="92"/>
      <c r="K54" s="92"/>
      <c r="L54" s="78"/>
      <c r="M54" s="68"/>
    </row>
    <row r="55" spans="1:13" s="148" customFormat="1" ht="24.95" customHeight="1">
      <c r="A55" s="96"/>
      <c r="B55" s="146"/>
      <c r="C55" s="728" t="s">
        <v>561</v>
      </c>
      <c r="D55" s="728"/>
      <c r="E55" s="728"/>
      <c r="F55" s="728"/>
      <c r="G55" s="728"/>
      <c r="H55" s="728"/>
      <c r="I55" s="728"/>
      <c r="J55" s="85"/>
      <c r="K55" s="85"/>
      <c r="L55" s="73"/>
      <c r="M55" s="147"/>
    </row>
    <row r="56" spans="1:13" s="148" customFormat="1" ht="24.95" customHeight="1">
      <c r="A56" s="96"/>
      <c r="B56" s="146"/>
      <c r="C56" s="717"/>
      <c r="D56" s="717"/>
      <c r="E56" s="717"/>
      <c r="F56" s="717"/>
      <c r="G56" s="717"/>
      <c r="H56" s="717"/>
      <c r="I56" s="717"/>
      <c r="J56" s="87"/>
      <c r="K56" s="87"/>
      <c r="L56" s="77"/>
      <c r="M56" s="147"/>
    </row>
    <row r="57" spans="1:13" s="148" customFormat="1" ht="24.95" customHeight="1">
      <c r="A57" s="96"/>
      <c r="B57" s="146"/>
      <c r="C57" s="717"/>
      <c r="D57" s="717"/>
      <c r="E57" s="717"/>
      <c r="F57" s="717"/>
      <c r="G57" s="717"/>
      <c r="H57" s="717"/>
      <c r="I57" s="717"/>
      <c r="J57" s="87"/>
      <c r="K57" s="87"/>
      <c r="L57" s="77"/>
      <c r="M57" s="147"/>
    </row>
    <row r="58" spans="1:13" s="148" customFormat="1" ht="24.95" customHeight="1">
      <c r="A58" s="96"/>
      <c r="B58" s="146"/>
      <c r="C58" s="717"/>
      <c r="D58" s="717"/>
      <c r="E58" s="717"/>
      <c r="F58" s="717"/>
      <c r="G58" s="717"/>
      <c r="H58" s="717"/>
      <c r="I58" s="717"/>
      <c r="J58" s="87"/>
      <c r="K58" s="87"/>
      <c r="L58" s="77"/>
      <c r="M58" s="147"/>
    </row>
    <row r="59" spans="1:13" s="148" customFormat="1" ht="24.95" customHeight="1">
      <c r="A59" s="96"/>
      <c r="B59" s="146"/>
      <c r="C59" s="717"/>
      <c r="D59" s="717"/>
      <c r="E59" s="717"/>
      <c r="F59" s="717"/>
      <c r="G59" s="717"/>
      <c r="H59" s="717"/>
      <c r="I59" s="717"/>
      <c r="J59" s="87"/>
      <c r="K59" s="87"/>
      <c r="L59" s="77"/>
      <c r="M59" s="147"/>
    </row>
    <row r="60" spans="1:13" s="148" customFormat="1" ht="24.95" customHeight="1">
      <c r="A60" s="96"/>
      <c r="B60" s="146"/>
      <c r="C60" s="717"/>
      <c r="D60" s="717"/>
      <c r="E60" s="717"/>
      <c r="F60" s="717"/>
      <c r="G60" s="717"/>
      <c r="H60" s="717"/>
      <c r="I60" s="717"/>
      <c r="J60" s="87"/>
      <c r="K60" s="87"/>
      <c r="L60" s="77"/>
      <c r="M60" s="147"/>
    </row>
    <row r="61" spans="1:13" s="148" customFormat="1" ht="24.95" customHeight="1">
      <c r="A61" s="96"/>
      <c r="B61" s="146"/>
      <c r="C61" s="717"/>
      <c r="D61" s="717"/>
      <c r="E61" s="717"/>
      <c r="F61" s="717"/>
      <c r="G61" s="717"/>
      <c r="H61" s="717"/>
      <c r="I61" s="717"/>
      <c r="J61" s="87"/>
      <c r="K61" s="87"/>
      <c r="L61" s="77"/>
      <c r="M61" s="147"/>
    </row>
    <row r="62" spans="1:13" s="148" customFormat="1" ht="24.95" customHeight="1">
      <c r="A62" s="96"/>
      <c r="B62" s="146"/>
      <c r="C62" s="717"/>
      <c r="D62" s="717"/>
      <c r="E62" s="717"/>
      <c r="F62" s="717"/>
      <c r="G62" s="717"/>
      <c r="H62" s="717"/>
      <c r="I62" s="717"/>
      <c r="J62" s="87"/>
      <c r="K62" s="87"/>
      <c r="L62" s="77"/>
      <c r="M62" s="147"/>
    </row>
    <row r="63" spans="1:13" s="148" customFormat="1" ht="24.95" customHeight="1">
      <c r="A63" s="96"/>
      <c r="B63" s="146"/>
      <c r="C63" s="717"/>
      <c r="D63" s="717"/>
      <c r="E63" s="717"/>
      <c r="F63" s="717"/>
      <c r="G63" s="717"/>
      <c r="H63" s="717"/>
      <c r="I63" s="717"/>
      <c r="J63" s="87"/>
      <c r="K63" s="87"/>
      <c r="L63" s="77"/>
      <c r="M63" s="147"/>
    </row>
    <row r="64" spans="1:13" s="148" customFormat="1" ht="24.95" customHeight="1">
      <c r="A64" s="96"/>
      <c r="B64" s="146"/>
      <c r="C64" s="717"/>
      <c r="D64" s="717"/>
      <c r="E64" s="717"/>
      <c r="F64" s="717"/>
      <c r="G64" s="717"/>
      <c r="H64" s="717"/>
      <c r="I64" s="717"/>
      <c r="J64" s="87"/>
      <c r="K64" s="87"/>
      <c r="L64" s="77"/>
      <c r="M64" s="147"/>
    </row>
    <row r="65" spans="1:13" s="148" customFormat="1" ht="24.95" customHeight="1">
      <c r="A65" s="96"/>
      <c r="B65" s="146"/>
      <c r="C65" s="717"/>
      <c r="D65" s="717"/>
      <c r="E65" s="717"/>
      <c r="F65" s="717"/>
      <c r="G65" s="717"/>
      <c r="H65" s="717"/>
      <c r="I65" s="717"/>
      <c r="J65" s="87"/>
      <c r="K65" s="87"/>
      <c r="L65" s="77"/>
      <c r="M65" s="147"/>
    </row>
    <row r="66" spans="1:13" s="148" customFormat="1" ht="24.95" customHeight="1">
      <c r="A66" s="96"/>
      <c r="B66" s="146"/>
      <c r="C66" s="717"/>
      <c r="D66" s="717"/>
      <c r="E66" s="717"/>
      <c r="F66" s="717"/>
      <c r="G66" s="717"/>
      <c r="H66" s="717"/>
      <c r="I66" s="717"/>
      <c r="J66" s="87"/>
      <c r="K66" s="87"/>
      <c r="L66" s="77"/>
      <c r="M66" s="147"/>
    </row>
    <row r="67" spans="1:13" s="148" customFormat="1" ht="24.95" customHeight="1">
      <c r="A67" s="96"/>
      <c r="B67" s="146"/>
      <c r="C67" s="717"/>
      <c r="D67" s="717"/>
      <c r="E67" s="717"/>
      <c r="F67" s="717"/>
      <c r="G67" s="717"/>
      <c r="H67" s="717"/>
      <c r="I67" s="717"/>
      <c r="J67" s="87"/>
      <c r="K67" s="87"/>
      <c r="L67" s="77"/>
      <c r="M67" s="147"/>
    </row>
    <row r="68" spans="1:13" s="148" customFormat="1" ht="24.95" customHeight="1">
      <c r="A68" s="96"/>
      <c r="B68" s="146"/>
      <c r="C68" s="717"/>
      <c r="D68" s="717"/>
      <c r="E68" s="717"/>
      <c r="F68" s="717"/>
      <c r="G68" s="717"/>
      <c r="H68" s="717"/>
      <c r="I68" s="717"/>
      <c r="J68" s="87"/>
      <c r="K68" s="87"/>
      <c r="L68" s="77"/>
      <c r="M68" s="147"/>
    </row>
    <row r="69" spans="1:13" s="148" customFormat="1" ht="24.95" customHeight="1">
      <c r="A69" s="96"/>
      <c r="B69" s="146"/>
      <c r="C69" s="87"/>
      <c r="D69" s="87"/>
      <c r="E69" s="87"/>
      <c r="F69" s="87"/>
      <c r="G69" s="87"/>
      <c r="H69" s="87"/>
      <c r="I69" s="87"/>
      <c r="J69" s="87"/>
      <c r="K69" s="87"/>
      <c r="L69" s="77"/>
      <c r="M69" s="147"/>
    </row>
    <row r="70" spans="1:13" ht="24.95" customHeight="1">
      <c r="B70" s="76"/>
      <c r="C70" s="68"/>
      <c r="D70" s="68"/>
      <c r="E70" s="68"/>
      <c r="F70" s="68"/>
      <c r="G70" s="68"/>
      <c r="H70" s="68"/>
      <c r="I70" s="68"/>
      <c r="J70" s="68"/>
      <c r="K70" s="68"/>
      <c r="L70" s="68"/>
      <c r="M70" s="68"/>
    </row>
    <row r="71" spans="1:13" ht="24.95" customHeight="1">
      <c r="B71" s="76"/>
      <c r="C71" s="68"/>
      <c r="D71" s="68"/>
      <c r="E71" s="68"/>
      <c r="F71" s="68"/>
      <c r="G71" s="68"/>
      <c r="H71" s="68"/>
      <c r="I71" s="68"/>
      <c r="J71" s="68"/>
      <c r="K71" s="68"/>
      <c r="L71" s="68"/>
      <c r="M71" s="68"/>
    </row>
    <row r="72" spans="1:13" ht="15.75" customHeight="1">
      <c r="B72" s="76"/>
      <c r="C72" s="68"/>
      <c r="D72" s="68"/>
      <c r="E72" s="68"/>
      <c r="F72" s="68"/>
      <c r="G72" s="68"/>
      <c r="H72" s="68"/>
      <c r="I72" s="68"/>
      <c r="J72" s="68"/>
      <c r="K72" s="68"/>
      <c r="L72" s="68"/>
      <c r="M72" s="68"/>
    </row>
    <row r="73" spans="1:13" ht="15.75" customHeight="1">
      <c r="B73" s="184"/>
      <c r="C73" s="68"/>
      <c r="D73" s="68"/>
      <c r="E73" s="68"/>
      <c r="F73" s="68"/>
      <c r="G73" s="68"/>
      <c r="H73" s="68"/>
      <c r="I73" s="68"/>
      <c r="J73" s="68"/>
      <c r="K73" s="68"/>
      <c r="L73" s="68"/>
      <c r="M73" s="68"/>
    </row>
    <row r="74" spans="1:13" ht="15.75" customHeight="1">
      <c r="B74" s="184"/>
      <c r="C74" s="68"/>
      <c r="D74" s="68"/>
      <c r="E74" s="68"/>
      <c r="F74" s="68"/>
      <c r="G74" s="68"/>
      <c r="H74" s="68"/>
      <c r="I74" s="68"/>
      <c r="J74" s="68"/>
      <c r="K74" s="68"/>
      <c r="L74" s="68"/>
      <c r="M74" s="68"/>
    </row>
    <row r="75" spans="1:13" ht="15.75" customHeight="1">
      <c r="B75" s="82"/>
    </row>
    <row r="76" spans="1:13" ht="15.75" customHeight="1">
      <c r="B76" s="82"/>
    </row>
    <row r="77" spans="1:13" ht="15.75" customHeight="1">
      <c r="B77" s="82"/>
    </row>
    <row r="78" spans="1:13" ht="15.75" customHeight="1">
      <c r="B78" s="60"/>
    </row>
    <row r="79" spans="1:13" ht="15.75" customHeight="1">
      <c r="B79" s="60"/>
    </row>
    <row r="80" spans="1:13" ht="15.75" customHeight="1">
      <c r="B80" s="83"/>
    </row>
    <row r="81" spans="2:2" ht="15.75" customHeight="1">
      <c r="B81" s="60"/>
    </row>
    <row r="82" spans="2:2" ht="15.75" customHeight="1">
      <c r="B82" s="60"/>
    </row>
    <row r="83" spans="2:2" ht="15.75" customHeight="1">
      <c r="B83" s="60"/>
    </row>
    <row r="84" spans="2:2" ht="15.75" customHeight="1">
      <c r="B84" s="82"/>
    </row>
    <row r="85" spans="2:2" ht="15.75" customHeight="1">
      <c r="B85" s="60"/>
    </row>
    <row r="86" spans="2:2" ht="15.75" customHeight="1">
      <c r="B86" s="60"/>
    </row>
    <row r="87" spans="2:2" ht="15.75" customHeight="1">
      <c r="B87" s="60"/>
    </row>
    <row r="88" spans="2:2" ht="15.75" customHeight="1">
      <c r="B88" s="82"/>
    </row>
    <row r="89" spans="2:2" ht="15.75" customHeight="1">
      <c r="B89" s="82"/>
    </row>
    <row r="90" spans="2:2" ht="15.75" customHeight="1">
      <c r="B90" s="82"/>
    </row>
    <row r="91" spans="2:2" ht="15.75" hidden="1" customHeight="1">
      <c r="B91" s="83"/>
    </row>
    <row r="92" spans="2:2" ht="15.75" hidden="1" customHeight="1">
      <c r="B92" s="82"/>
    </row>
    <row r="93" spans="2:2" ht="15.75" hidden="1" customHeight="1">
      <c r="B93" s="82"/>
    </row>
    <row r="94" spans="2:2" ht="15.75" hidden="1" customHeight="1">
      <c r="B94" s="82"/>
    </row>
    <row r="95" spans="2:2" ht="15.75" hidden="1" customHeight="1">
      <c r="B95" s="82"/>
    </row>
    <row r="96" spans="2:2" ht="15.75" hidden="1" customHeight="1">
      <c r="B96" s="82"/>
    </row>
    <row r="97" spans="2:2" ht="15.75" hidden="1" customHeight="1">
      <c r="B97" s="82"/>
    </row>
    <row r="98" spans="2:2" ht="15.75" hidden="1" customHeight="1">
      <c r="B98" s="82"/>
    </row>
    <row r="99" spans="2:2" ht="15.75" hidden="1" customHeight="1">
      <c r="B99" s="82"/>
    </row>
    <row r="100" spans="2:2" ht="15.75" hidden="1" customHeight="1">
      <c r="B100" s="82"/>
    </row>
    <row r="101" spans="2:2" ht="15.75" hidden="1" customHeight="1">
      <c r="B101" s="60"/>
    </row>
    <row r="102" spans="2:2" ht="15.75" hidden="1" customHeight="1">
      <c r="B102" s="60"/>
    </row>
    <row r="103" spans="2:2" ht="15.75" hidden="1" customHeight="1">
      <c r="B103" s="60"/>
    </row>
    <row r="104" spans="2:2" ht="15.75" hidden="1" customHeight="1">
      <c r="B104" s="60"/>
    </row>
    <row r="105" spans="2:2" ht="15.75" hidden="1" customHeight="1">
      <c r="B105" s="60"/>
    </row>
    <row r="106" spans="2:2" ht="15.75" hidden="1" customHeight="1">
      <c r="B106" s="60"/>
    </row>
    <row r="107" spans="2:2" ht="15.75" hidden="1" customHeight="1">
      <c r="B107" s="60"/>
    </row>
    <row r="108" spans="2:2" ht="15.75" hidden="1" customHeight="1">
      <c r="B108" s="60"/>
    </row>
    <row r="109" spans="2:2" ht="15.75" hidden="1" customHeight="1">
      <c r="B109" s="60"/>
    </row>
    <row r="110" spans="2:2" ht="15.75" hidden="1" customHeight="1">
      <c r="B110" s="60"/>
    </row>
    <row r="111" spans="2:2" ht="15.75" hidden="1" customHeight="1">
      <c r="B111" s="60"/>
    </row>
    <row r="112" spans="2:2" ht="15.75" hidden="1" customHeight="1">
      <c r="B112" s="60"/>
    </row>
    <row r="113" spans="2:2" ht="15.75" hidden="1" customHeight="1">
      <c r="B113" s="60"/>
    </row>
    <row r="114" spans="2:2" ht="15.75" hidden="1" customHeight="1">
      <c r="B114" s="82"/>
    </row>
    <row r="115" spans="2:2" ht="15.75" hidden="1" customHeight="1">
      <c r="B115" s="82"/>
    </row>
    <row r="116" spans="2:2" ht="15.75" hidden="1" customHeight="1">
      <c r="B116" s="82"/>
    </row>
    <row r="117" spans="2:2" ht="15.75" hidden="1" customHeight="1">
      <c r="B117" s="82"/>
    </row>
    <row r="118" spans="2:2" ht="15.75" hidden="1" customHeight="1">
      <c r="B118" s="60"/>
    </row>
    <row r="119" spans="2:2" ht="15.75" hidden="1" customHeight="1">
      <c r="B119" s="82"/>
    </row>
    <row r="120" spans="2:2" ht="15.75" hidden="1" customHeight="1">
      <c r="B120" s="82"/>
    </row>
    <row r="121" spans="2:2" ht="15.75" hidden="1" customHeight="1">
      <c r="B121" s="82"/>
    </row>
    <row r="122" spans="2:2" ht="15.75" hidden="1" customHeight="1">
      <c r="B122" s="82"/>
    </row>
    <row r="123" spans="2:2" ht="15.75" hidden="1" customHeight="1">
      <c r="B123" s="82"/>
    </row>
    <row r="124" spans="2:2" ht="15.75" hidden="1" customHeight="1">
      <c r="B124" s="60"/>
    </row>
    <row r="125" spans="2:2" ht="15.75" hidden="1" customHeight="1">
      <c r="B125" s="60"/>
    </row>
    <row r="126" spans="2:2" ht="15.75" hidden="1" customHeight="1">
      <c r="B126" s="82"/>
    </row>
    <row r="127" spans="2:2" ht="15.75" hidden="1" customHeight="1">
      <c r="B127" s="82"/>
    </row>
    <row r="128" spans="2:2" ht="15.75" hidden="1" customHeight="1">
      <c r="B128" s="82"/>
    </row>
    <row r="129" spans="2:2" ht="15.75" hidden="1" customHeight="1">
      <c r="B129" s="82"/>
    </row>
    <row r="130" spans="2:2" ht="15.75" hidden="1" customHeight="1">
      <c r="B130" s="82"/>
    </row>
    <row r="131" spans="2:2" ht="15.75" hidden="1" customHeight="1">
      <c r="B131" s="82"/>
    </row>
    <row r="132" spans="2:2" ht="15.75" hidden="1" customHeight="1">
      <c r="B132" s="82"/>
    </row>
    <row r="133" spans="2:2" ht="15.75" hidden="1" customHeight="1">
      <c r="B133" s="82"/>
    </row>
    <row r="134" spans="2:2" ht="15.75" hidden="1" customHeight="1">
      <c r="B134" s="82"/>
    </row>
    <row r="135" spans="2:2" ht="15.75" hidden="1" customHeight="1">
      <c r="B135" s="82"/>
    </row>
    <row r="136" spans="2:2" ht="15.75" hidden="1" customHeight="1">
      <c r="B136" s="82"/>
    </row>
    <row r="137" spans="2:2" ht="15.75" hidden="1" customHeight="1">
      <c r="B137" s="82"/>
    </row>
    <row r="138" spans="2:2" ht="15.75" hidden="1" customHeight="1">
      <c r="B138" s="82"/>
    </row>
    <row r="139" spans="2:2" ht="15.75" hidden="1" customHeight="1">
      <c r="B139" s="82"/>
    </row>
    <row r="140" spans="2:2" ht="15.75" hidden="1" customHeight="1">
      <c r="B140" s="82"/>
    </row>
    <row r="141" spans="2:2" ht="15.75" hidden="1" customHeight="1">
      <c r="B141" s="82"/>
    </row>
    <row r="142" spans="2:2" ht="15.75" hidden="1" customHeight="1">
      <c r="B142" s="60"/>
    </row>
    <row r="143" spans="2:2" ht="15.75" hidden="1" customHeight="1">
      <c r="B143" s="60"/>
    </row>
    <row r="144" spans="2:2" ht="15.75" hidden="1" customHeight="1">
      <c r="B144" s="82"/>
    </row>
    <row r="145" spans="2:2" ht="15.75" hidden="1" customHeight="1">
      <c r="B145" s="60"/>
    </row>
    <row r="146" spans="2:2" ht="15.75" hidden="1" customHeight="1">
      <c r="B146" s="60"/>
    </row>
    <row r="147" spans="2:2" ht="15.75" hidden="1" customHeight="1">
      <c r="B147" s="60"/>
    </row>
    <row r="148" spans="2:2" ht="15.75" hidden="1" customHeight="1">
      <c r="B148" s="60"/>
    </row>
    <row r="149" spans="2:2" ht="15.75" hidden="1" customHeight="1">
      <c r="B149" s="60"/>
    </row>
    <row r="150" spans="2:2" ht="15.75" hidden="1" customHeight="1">
      <c r="B150" s="60"/>
    </row>
    <row r="151" spans="2:2" ht="15.75" hidden="1" customHeight="1">
      <c r="B151" s="60"/>
    </row>
    <row r="152" spans="2:2" ht="15.75" hidden="1" customHeight="1">
      <c r="B152" s="60"/>
    </row>
    <row r="153" spans="2:2" ht="15.75" hidden="1" customHeight="1">
      <c r="B153" s="60"/>
    </row>
    <row r="154" spans="2:2" ht="15.75" hidden="1" customHeight="1">
      <c r="B154" s="60"/>
    </row>
    <row r="155" spans="2:2" ht="15.75" hidden="1" customHeight="1">
      <c r="B155" s="60"/>
    </row>
    <row r="156" spans="2:2" ht="15.75" hidden="1" customHeight="1">
      <c r="B156" s="60"/>
    </row>
    <row r="157" spans="2:2" ht="15.75" hidden="1" customHeight="1">
      <c r="B157" s="60"/>
    </row>
    <row r="158" spans="2:2" ht="15.75" hidden="1" customHeight="1">
      <c r="B158" s="60"/>
    </row>
    <row r="159" spans="2:2" ht="15.75" hidden="1" customHeight="1">
      <c r="B159" s="60"/>
    </row>
    <row r="160" spans="2:2" ht="15.75" hidden="1" customHeight="1">
      <c r="B160" s="60"/>
    </row>
    <row r="161" spans="2:2" ht="15.75" hidden="1" customHeight="1">
      <c r="B161" s="60"/>
    </row>
    <row r="162" spans="2:2" ht="15.75" hidden="1" customHeight="1">
      <c r="B162" s="60"/>
    </row>
    <row r="163" spans="2:2" ht="15.75" hidden="1" customHeight="1">
      <c r="B163" s="60"/>
    </row>
    <row r="164" spans="2:2" ht="15.75" hidden="1" customHeight="1">
      <c r="B164" s="60"/>
    </row>
    <row r="165" spans="2:2" ht="15.75" hidden="1" customHeight="1">
      <c r="B165" s="60"/>
    </row>
    <row r="166" spans="2:2" ht="15.75" hidden="1" customHeight="1">
      <c r="B166" s="60"/>
    </row>
    <row r="167" spans="2:2" ht="15.75" hidden="1" customHeight="1">
      <c r="B167" s="60"/>
    </row>
    <row r="168" spans="2:2" ht="15.75" hidden="1" customHeight="1">
      <c r="B168" s="60"/>
    </row>
    <row r="169" spans="2:2" ht="15.75" hidden="1" customHeight="1">
      <c r="B169" s="60"/>
    </row>
    <row r="170" spans="2:2" ht="15.75" hidden="1" customHeight="1">
      <c r="B170" s="60"/>
    </row>
    <row r="171" spans="2:2" ht="15.75" hidden="1" customHeight="1">
      <c r="B171" s="60"/>
    </row>
    <row r="172" spans="2:2" ht="15.75" hidden="1" customHeight="1">
      <c r="B172" s="60"/>
    </row>
    <row r="173" spans="2:2" ht="15.75" hidden="1" customHeight="1">
      <c r="B173" s="60"/>
    </row>
    <row r="174" spans="2:2" ht="15.75" hidden="1" customHeight="1">
      <c r="B174" s="60"/>
    </row>
    <row r="175" spans="2:2" ht="15.75" hidden="1" customHeight="1">
      <c r="B175" s="60"/>
    </row>
    <row r="176" spans="2:2" ht="15.75" hidden="1" customHeight="1">
      <c r="B176" s="60"/>
    </row>
    <row r="177" spans="2:2" ht="15.75" hidden="1" customHeight="1">
      <c r="B177" s="60"/>
    </row>
    <row r="178" spans="2:2" ht="15.75" hidden="1" customHeight="1">
      <c r="B178" s="60"/>
    </row>
    <row r="179" spans="2:2" ht="15.75" hidden="1" customHeight="1">
      <c r="B179" s="60"/>
    </row>
    <row r="180" spans="2:2" ht="15.75" hidden="1" customHeight="1">
      <c r="B180" s="60"/>
    </row>
    <row r="181" spans="2:2" ht="15.75" hidden="1" customHeight="1">
      <c r="B181" s="60"/>
    </row>
    <row r="182" spans="2:2" ht="15.75" hidden="1" customHeight="1">
      <c r="B182" s="60"/>
    </row>
    <row r="183" spans="2:2" ht="15.75" hidden="1" customHeight="1">
      <c r="B183" s="60"/>
    </row>
    <row r="184" spans="2:2" ht="15.75" hidden="1" customHeight="1">
      <c r="B184" s="60"/>
    </row>
    <row r="185" spans="2:2" ht="15.75" hidden="1" customHeight="1">
      <c r="B185" s="60"/>
    </row>
    <row r="186" spans="2:2" ht="15.75" hidden="1" customHeight="1">
      <c r="B186" s="60"/>
    </row>
    <row r="187" spans="2:2" ht="15.75" hidden="1" customHeight="1">
      <c r="B187" s="60"/>
    </row>
    <row r="188" spans="2:2" ht="15.75" hidden="1" customHeight="1">
      <c r="B188" s="60"/>
    </row>
    <row r="189" spans="2:2" ht="15.75" hidden="1" customHeight="1">
      <c r="B189" s="60"/>
    </row>
    <row r="190" spans="2:2" ht="15.75" hidden="1" customHeight="1">
      <c r="B190" s="60"/>
    </row>
    <row r="191" spans="2:2" ht="15.75" hidden="1" customHeight="1">
      <c r="B191" s="60"/>
    </row>
    <row r="192" spans="2:2" ht="15.75" hidden="1" customHeight="1">
      <c r="B192" s="60"/>
    </row>
    <row r="193" spans="2:2" ht="15.75" hidden="1" customHeight="1">
      <c r="B193" s="60"/>
    </row>
    <row r="194" spans="2:2" ht="15.75" hidden="1" customHeight="1">
      <c r="B194" s="60"/>
    </row>
    <row r="195" spans="2:2" ht="15.75" hidden="1" customHeight="1">
      <c r="B195" s="60"/>
    </row>
    <row r="196" spans="2:2" ht="15.75" hidden="1" customHeight="1">
      <c r="B196" s="60"/>
    </row>
    <row r="197" spans="2:2" ht="15.75" hidden="1" customHeight="1">
      <c r="B197" s="60"/>
    </row>
    <row r="198" spans="2:2" ht="15.75" hidden="1" customHeight="1">
      <c r="B198" s="60"/>
    </row>
    <row r="199" spans="2:2" ht="15.75" hidden="1" customHeight="1">
      <c r="B199" s="60"/>
    </row>
    <row r="200" spans="2:2" ht="15.75" hidden="1" customHeight="1">
      <c r="B200" s="60"/>
    </row>
    <row r="201" spans="2:2" ht="15.75" hidden="1" customHeight="1">
      <c r="B201" s="60"/>
    </row>
    <row r="202" spans="2:2" ht="15.75" hidden="1" customHeight="1">
      <c r="B202" s="60"/>
    </row>
    <row r="203" spans="2:2" ht="15.75" hidden="1" customHeight="1">
      <c r="B203" s="60"/>
    </row>
    <row r="204" spans="2:2" ht="15.75" hidden="1" customHeight="1">
      <c r="B204" s="60"/>
    </row>
    <row r="205" spans="2:2" ht="15.75" hidden="1" customHeight="1">
      <c r="B205" s="60"/>
    </row>
    <row r="206" spans="2:2" ht="15.75" hidden="1" customHeight="1">
      <c r="B206" s="60"/>
    </row>
    <row r="207" spans="2:2" ht="15.75" hidden="1" customHeight="1">
      <c r="B207" s="60"/>
    </row>
    <row r="208" spans="2:2" ht="15.75" hidden="1" customHeight="1">
      <c r="B208" s="60"/>
    </row>
    <row r="209" spans="2:2" ht="15.75" hidden="1" customHeight="1">
      <c r="B209" s="82"/>
    </row>
    <row r="210" spans="2:2" ht="15.75" hidden="1" customHeight="1">
      <c r="B210" s="60"/>
    </row>
    <row r="211" spans="2:2" ht="15.75" hidden="1" customHeight="1">
      <c r="B211" s="60"/>
    </row>
    <row r="212" spans="2:2" ht="15.75" hidden="1" customHeight="1">
      <c r="B212" s="60"/>
    </row>
    <row r="213" spans="2:2" ht="15.75" hidden="1" customHeight="1">
      <c r="B213" s="60"/>
    </row>
    <row r="214" spans="2:2" ht="15.75" hidden="1" customHeight="1">
      <c r="B214" s="60"/>
    </row>
    <row r="215" spans="2:2" ht="15.75" hidden="1" customHeight="1">
      <c r="B215" s="60"/>
    </row>
    <row r="216" spans="2:2" ht="15.75" hidden="1" customHeight="1">
      <c r="B216" s="60"/>
    </row>
    <row r="217" spans="2:2" ht="15.75" hidden="1" customHeight="1">
      <c r="B217" s="60"/>
    </row>
    <row r="218" spans="2:2" ht="15.75" hidden="1" customHeight="1">
      <c r="B218" s="82"/>
    </row>
    <row r="219" spans="2:2" ht="15.75" hidden="1" customHeight="1">
      <c r="B219" s="60"/>
    </row>
    <row r="220" spans="2:2" ht="15.75" hidden="1" customHeight="1">
      <c r="B220" s="82"/>
    </row>
    <row r="221" spans="2:2" ht="15.75" hidden="1" customHeight="1">
      <c r="B221" s="82"/>
    </row>
    <row r="222" spans="2:2" ht="15.75" hidden="1" customHeight="1">
      <c r="B222" s="82"/>
    </row>
    <row r="223" spans="2:2" ht="15.75" hidden="1" customHeight="1">
      <c r="B223" s="82"/>
    </row>
    <row r="224" spans="2:2" ht="15.75" hidden="1" customHeight="1">
      <c r="B224" s="82"/>
    </row>
    <row r="225" spans="2:2" ht="15.75" hidden="1" customHeight="1">
      <c r="B225" s="82"/>
    </row>
    <row r="226" spans="2:2" ht="15.75" hidden="1" customHeight="1">
      <c r="B226" s="60"/>
    </row>
    <row r="227" spans="2:2" ht="15.75" hidden="1" customHeight="1">
      <c r="B227" s="60"/>
    </row>
    <row r="228" spans="2:2" ht="15.75" hidden="1" customHeight="1">
      <c r="B228" s="60"/>
    </row>
    <row r="229" spans="2:2" ht="15.75" hidden="1" customHeight="1">
      <c r="B229" s="60"/>
    </row>
    <row r="230" spans="2:2" ht="15.75" hidden="1" customHeight="1">
      <c r="B230" s="60"/>
    </row>
    <row r="231" spans="2:2" ht="15.75" hidden="1" customHeight="1">
      <c r="B231" s="60"/>
    </row>
    <row r="232" spans="2:2" ht="15.75" hidden="1" customHeight="1">
      <c r="B232" s="60"/>
    </row>
    <row r="233" spans="2:2" ht="15.75" hidden="1" customHeight="1"/>
    <row r="234" spans="2:2" ht="15.75" hidden="1" customHeight="1"/>
    <row r="235" spans="2:2" ht="15.75" hidden="1" customHeight="1"/>
    <row r="236" spans="2:2" ht="15.75" hidden="1" customHeight="1"/>
    <row r="237" spans="2:2" ht="15.75" hidden="1" customHeight="1"/>
    <row r="238" spans="2:2" ht="15.75" hidden="1" customHeight="1"/>
    <row r="239" spans="2:2" ht="15.75" hidden="1" customHeight="1"/>
    <row r="240" spans="2:2"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sheetData>
  <sheetProtection algorithmName="SHA-512" hashValue="TDgd2Q/tP0wHNiJwx8J3eOzXarTObK9kAKj+7r81IqQBmpklhysY08LxZeZ1WtIqhbb7eCLTNGf1hpkvpZ5KqQ==" saltValue="QpL+v8oyJFlnMCFeD9nW/Q==" spinCount="100000" sheet="1" objects="1" scenarios="1" formatColumns="0" formatRows="0" autoFilter="0"/>
  <mergeCells count="12">
    <mergeCell ref="C7:I20"/>
    <mergeCell ref="C50:I52"/>
    <mergeCell ref="D54:I54"/>
    <mergeCell ref="C55:I68"/>
    <mergeCell ref="D6:I6"/>
    <mergeCell ref="D49:I49"/>
    <mergeCell ref="L22:M22"/>
    <mergeCell ref="L40:M40"/>
    <mergeCell ref="D22:I22"/>
    <mergeCell ref="C23:I34"/>
    <mergeCell ref="D36:I36"/>
    <mergeCell ref="C37:I47"/>
  </mergeCells>
  <hyperlinks>
    <hyperlink ref="E3" location="'Biodiversidade e ecossistemas'!C6" display="GRI 3-3" xr:uid="{8F5266DE-CCC8-4F44-86DE-5F1578DCE12C}"/>
    <hyperlink ref="F3" location="'Biodiversidade e ecossistemas'!C22" display="GRI 101-1" xr:uid="{131B41D3-1DE1-4364-A802-AD0A74668D32}"/>
    <hyperlink ref="G3" location="'Biodiversidade e ecossistemas'!C36" display="GRI 101-2" xr:uid="{6B38A054-D01B-472F-809B-4F1B08358377}"/>
    <hyperlink ref="H3" location="'Biodiversidade e ecossistemas'!C49" display="GRI 101-4" xr:uid="{5EB27510-0BB2-4F1E-A65E-61634C790AB6}"/>
    <hyperlink ref="I3" location="'Biodiversidade e ecossistemas'!C54" display="SASB EM-EP-160a.1" xr:uid="{887CD240-0477-4A7B-9763-994A1308D370}"/>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9D88A-DEDE-4CD5-923D-83B99DD9215B}">
  <sheetPr>
    <tabColor rgb="FF00A0A8"/>
  </sheetPr>
  <dimension ref="A1:AT750"/>
  <sheetViews>
    <sheetView showGridLines="0" zoomScaleNormal="10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279" customWidth="1"/>
    <col min="2" max="2" width="3.7109375" style="254" customWidth="1"/>
    <col min="3" max="10" width="20.85546875" style="262" customWidth="1"/>
    <col min="11" max="12" width="14.140625" style="262" customWidth="1"/>
    <col min="13" max="13" width="7.85546875" style="262" customWidth="1"/>
    <col min="14" max="21" width="14.140625" style="262" hidden="1" customWidth="1"/>
    <col min="22" max="23" width="30" style="262" hidden="1" customWidth="1"/>
    <col min="24" max="31" width="18.140625" style="262" hidden="1" customWidth="1"/>
    <col min="32" max="33" width="18.140625" style="255" hidden="1" customWidth="1"/>
    <col min="34" max="37" width="0" style="255" hidden="1" customWidth="1"/>
    <col min="38" max="16384" width="0" style="255" hidden="1"/>
  </cols>
  <sheetData>
    <row r="1" spans="1:46" s="62" customFormat="1" ht="24.95" customHeight="1">
      <c r="A1" s="140"/>
      <c r="B1" s="58"/>
      <c r="C1" s="58"/>
      <c r="D1" s="58"/>
      <c r="E1" s="59"/>
      <c r="F1" s="60"/>
      <c r="G1" s="60"/>
      <c r="H1" s="60"/>
      <c r="I1" s="60"/>
      <c r="J1" s="60"/>
      <c r="K1" s="102"/>
      <c r="L1" s="95"/>
      <c r="N1" s="63"/>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95"/>
      <c r="I2" s="95"/>
      <c r="J2" s="60"/>
      <c r="K2" s="102"/>
      <c r="L2" s="95"/>
      <c r="N2" s="63"/>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232" t="str">
        <f>Índice!B69</f>
        <v>NATURAL CAPITAL</v>
      </c>
      <c r="D3" s="60"/>
      <c r="E3" s="228" t="s">
        <v>112</v>
      </c>
      <c r="F3" s="228" t="s">
        <v>113</v>
      </c>
      <c r="G3" s="228" t="s">
        <v>114</v>
      </c>
      <c r="H3" s="228" t="s">
        <v>115</v>
      </c>
      <c r="I3" s="228" t="s">
        <v>116</v>
      </c>
      <c r="J3" s="61"/>
      <c r="L3" s="95"/>
      <c r="N3" s="63"/>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Índice!C69</f>
        <v>Water resources</v>
      </c>
      <c r="D4" s="60"/>
      <c r="E4" s="228" t="s">
        <v>117</v>
      </c>
      <c r="F4" s="228" t="s">
        <v>118</v>
      </c>
      <c r="G4" s="408"/>
      <c r="H4" s="408"/>
      <c r="I4" s="408"/>
      <c r="J4" s="60"/>
      <c r="K4" s="102"/>
      <c r="L4" s="95"/>
      <c r="N4" s="63"/>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145"/>
      <c r="F5" s="145"/>
      <c r="G5" s="145"/>
      <c r="H5" s="145"/>
      <c r="I5" s="145"/>
      <c r="J5" s="60"/>
      <c r="K5" s="102"/>
      <c r="L5" s="95"/>
      <c r="N5" s="63"/>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4"/>
      <c r="B6" s="60"/>
      <c r="C6" s="225" t="str">
        <f>Índice!D69</f>
        <v>GRI 303-1</v>
      </c>
      <c r="D6" s="729" t="str">
        <f>Índice!E69</f>
        <v>Interactions with water as a shared resource</v>
      </c>
      <c r="E6" s="730"/>
      <c r="F6" s="730"/>
      <c r="G6" s="730"/>
      <c r="H6" s="730"/>
      <c r="I6" s="731"/>
      <c r="J6" s="84"/>
      <c r="K6" s="777"/>
      <c r="L6" s="778"/>
      <c r="N6" s="63"/>
      <c r="O6" s="63"/>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s="148" customFormat="1" ht="24.95" customHeight="1">
      <c r="A7" s="383"/>
      <c r="B7" s="149"/>
      <c r="C7" s="728" t="s">
        <v>562</v>
      </c>
      <c r="D7" s="728"/>
      <c r="E7" s="728"/>
      <c r="F7" s="728"/>
      <c r="G7" s="728"/>
      <c r="H7" s="728"/>
      <c r="I7" s="728"/>
      <c r="J7" s="85"/>
      <c r="K7" s="85"/>
      <c r="L7" s="85"/>
      <c r="M7" s="89"/>
      <c r="N7" s="89"/>
      <c r="O7" s="384"/>
      <c r="P7" s="385"/>
      <c r="Q7" s="385"/>
      <c r="R7" s="385"/>
      <c r="S7" s="385"/>
      <c r="T7" s="385"/>
      <c r="U7" s="385"/>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62"/>
    </row>
    <row r="8" spans="1:46" s="148" customFormat="1" ht="24.95" customHeight="1">
      <c r="A8" s="386"/>
      <c r="B8" s="146"/>
      <c r="C8" s="717"/>
      <c r="D8" s="717"/>
      <c r="E8" s="717"/>
      <c r="F8" s="717"/>
      <c r="G8" s="717"/>
      <c r="H8" s="717"/>
      <c r="I8" s="717"/>
      <c r="J8" s="87"/>
      <c r="K8" s="87"/>
      <c r="L8" s="87"/>
      <c r="M8" s="89"/>
      <c r="N8" s="89"/>
      <c r="O8" s="384"/>
      <c r="P8" s="385"/>
      <c r="Q8" s="385"/>
      <c r="R8" s="385"/>
      <c r="S8" s="385"/>
      <c r="T8" s="385"/>
      <c r="U8" s="385"/>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62"/>
    </row>
    <row r="9" spans="1:46" s="148" customFormat="1" ht="34.5" customHeight="1">
      <c r="A9" s="386"/>
      <c r="B9" s="146"/>
      <c r="C9" s="717"/>
      <c r="D9" s="717"/>
      <c r="E9" s="717"/>
      <c r="F9" s="717"/>
      <c r="G9" s="717"/>
      <c r="H9" s="717"/>
      <c r="I9" s="717"/>
      <c r="J9" s="87"/>
      <c r="K9" s="87"/>
      <c r="L9" s="87"/>
      <c r="M9" s="89"/>
      <c r="N9" s="89"/>
      <c r="O9" s="384"/>
      <c r="P9" s="385"/>
      <c r="Q9" s="385"/>
      <c r="R9" s="385"/>
      <c r="S9" s="385"/>
      <c r="T9" s="385"/>
      <c r="U9" s="385"/>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62"/>
    </row>
    <row r="10" spans="1:46" s="148" customFormat="1" ht="24.95" customHeight="1">
      <c r="A10" s="386"/>
      <c r="B10" s="146"/>
      <c r="C10" s="717"/>
      <c r="D10" s="717"/>
      <c r="E10" s="717"/>
      <c r="F10" s="717"/>
      <c r="G10" s="717"/>
      <c r="H10" s="717"/>
      <c r="I10" s="717"/>
      <c r="J10" s="87"/>
      <c r="K10" s="87"/>
      <c r="L10" s="87"/>
      <c r="M10" s="89"/>
      <c r="N10" s="89"/>
      <c r="O10" s="384"/>
      <c r="P10" s="385"/>
      <c r="Q10" s="385"/>
      <c r="R10" s="385"/>
      <c r="S10" s="385"/>
      <c r="T10" s="385"/>
      <c r="U10" s="385"/>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62"/>
    </row>
    <row r="11" spans="1:46" s="62" customFormat="1" ht="24.95" customHeight="1">
      <c r="A11" s="94"/>
      <c r="B11" s="76"/>
      <c r="C11" s="717"/>
      <c r="D11" s="717"/>
      <c r="E11" s="717"/>
      <c r="F11" s="717"/>
      <c r="G11" s="717"/>
      <c r="H11" s="717"/>
      <c r="I11" s="717"/>
      <c r="J11" s="87"/>
      <c r="K11" s="87"/>
      <c r="L11" s="87"/>
      <c r="M11" s="59"/>
      <c r="N11" s="59"/>
      <c r="O11" s="387"/>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836" t="s">
        <v>563</v>
      </c>
      <c r="D12" s="836"/>
      <c r="E12" s="836"/>
      <c r="F12" s="836"/>
      <c r="G12" s="63"/>
      <c r="H12" s="63"/>
      <c r="I12" s="63"/>
      <c r="J12" s="63"/>
      <c r="K12" s="63"/>
      <c r="L12" s="63"/>
      <c r="M12" s="63"/>
      <c r="N12" s="63"/>
      <c r="O12" s="63"/>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thickBot="1">
      <c r="A13" s="96"/>
      <c r="B13" s="76"/>
      <c r="C13" s="839" t="s">
        <v>564</v>
      </c>
      <c r="D13" s="839"/>
      <c r="E13" s="839" t="s">
        <v>565</v>
      </c>
      <c r="F13" s="839"/>
      <c r="G13" s="839" t="s">
        <v>566</v>
      </c>
      <c r="H13" s="839"/>
      <c r="I13" s="839" t="s">
        <v>567</v>
      </c>
      <c r="J13" s="839"/>
      <c r="K13" s="63"/>
      <c r="L13" s="63"/>
      <c r="M13" s="63"/>
      <c r="N13" s="63"/>
      <c r="O13" s="63"/>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35.1" customHeight="1">
      <c r="A14" s="96"/>
      <c r="B14" s="76"/>
      <c r="C14" s="842" t="s">
        <v>568</v>
      </c>
      <c r="D14" s="842"/>
      <c r="E14" s="850" t="s">
        <v>570</v>
      </c>
      <c r="F14" s="850"/>
      <c r="G14" s="842" t="s">
        <v>575</v>
      </c>
      <c r="H14" s="842"/>
      <c r="I14" s="850" t="s">
        <v>583</v>
      </c>
      <c r="J14" s="850"/>
      <c r="K14" s="700"/>
      <c r="L14" s="700"/>
      <c r="M14" s="63"/>
      <c r="N14" s="63"/>
      <c r="O14" s="63"/>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841" t="s">
        <v>579</v>
      </c>
      <c r="D15" s="841"/>
      <c r="E15" s="850" t="s">
        <v>7</v>
      </c>
      <c r="F15" s="850"/>
      <c r="G15" s="841" t="s">
        <v>575</v>
      </c>
      <c r="H15" s="841"/>
      <c r="I15" s="850" t="s">
        <v>584</v>
      </c>
      <c r="J15" s="850"/>
      <c r="K15" s="700"/>
      <c r="L15" s="700"/>
      <c r="M15" s="63"/>
      <c r="N15" s="63"/>
      <c r="O15" s="63"/>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35.1" customHeight="1">
      <c r="A16" s="96"/>
      <c r="B16" s="76"/>
      <c r="C16" s="841" t="s">
        <v>580</v>
      </c>
      <c r="D16" s="841"/>
      <c r="E16" s="850" t="s">
        <v>571</v>
      </c>
      <c r="F16" s="850"/>
      <c r="G16" s="841" t="s">
        <v>576</v>
      </c>
      <c r="H16" s="841"/>
      <c r="I16" s="850" t="s">
        <v>585</v>
      </c>
      <c r="J16" s="850"/>
      <c r="K16" s="700"/>
      <c r="L16" s="700"/>
      <c r="M16" s="63"/>
      <c r="N16" s="63"/>
      <c r="O16" s="63"/>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30" customHeight="1">
      <c r="A17" s="96"/>
      <c r="B17" s="76"/>
      <c r="C17" s="841" t="s">
        <v>569</v>
      </c>
      <c r="D17" s="841"/>
      <c r="E17" s="850" t="s">
        <v>572</v>
      </c>
      <c r="F17" s="850"/>
      <c r="G17" s="841" t="s">
        <v>577</v>
      </c>
      <c r="H17" s="841"/>
      <c r="I17" s="850" t="s">
        <v>586</v>
      </c>
      <c r="J17" s="850"/>
      <c r="K17" s="701"/>
      <c r="L17" s="701"/>
      <c r="M17" s="63"/>
      <c r="N17" s="63"/>
      <c r="O17" s="63"/>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35.1" customHeight="1">
      <c r="A18" s="96"/>
      <c r="B18" s="76"/>
      <c r="C18" s="841" t="s">
        <v>8</v>
      </c>
      <c r="D18" s="841"/>
      <c r="E18" s="850" t="s">
        <v>573</v>
      </c>
      <c r="F18" s="850"/>
      <c r="G18" s="841" t="s">
        <v>578</v>
      </c>
      <c r="H18" s="841"/>
      <c r="I18" s="850" t="s">
        <v>587</v>
      </c>
      <c r="J18" s="850"/>
      <c r="K18" s="700"/>
      <c r="L18" s="700"/>
      <c r="M18" s="63"/>
      <c r="N18" s="63"/>
      <c r="O18" s="63"/>
      <c r="P18" s="99"/>
      <c r="Q18" s="99"/>
      <c r="R18" s="99"/>
      <c r="S18" s="99"/>
      <c r="T18" s="99"/>
      <c r="U18" s="99"/>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6"/>
      <c r="B19" s="76"/>
      <c r="C19" s="841" t="s">
        <v>581</v>
      </c>
      <c r="D19" s="841"/>
      <c r="E19" s="850" t="s">
        <v>9</v>
      </c>
      <c r="F19" s="850"/>
      <c r="G19" s="841" t="s">
        <v>578</v>
      </c>
      <c r="H19" s="841"/>
      <c r="I19" s="850" t="s">
        <v>588</v>
      </c>
      <c r="J19" s="850"/>
      <c r="K19" s="700"/>
      <c r="L19" s="700"/>
      <c r="M19" s="63"/>
      <c r="N19" s="63"/>
      <c r="O19" s="63"/>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35.1" customHeight="1">
      <c r="A20" s="96"/>
      <c r="B20" s="76"/>
      <c r="C20" s="840" t="s">
        <v>582</v>
      </c>
      <c r="D20" s="840"/>
      <c r="E20" s="851" t="s">
        <v>574</v>
      </c>
      <c r="F20" s="851"/>
      <c r="G20" s="840" t="s">
        <v>577</v>
      </c>
      <c r="H20" s="840"/>
      <c r="I20" s="851" t="s">
        <v>589</v>
      </c>
      <c r="J20" s="851"/>
      <c r="K20" s="702"/>
      <c r="L20" s="702"/>
      <c r="M20" s="63"/>
      <c r="N20" s="63"/>
      <c r="O20" s="63"/>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6"/>
      <c r="B21" s="60"/>
      <c r="C21" s="131"/>
      <c r="D21" s="131"/>
      <c r="E21" s="131"/>
      <c r="F21" s="131"/>
      <c r="N21" s="133"/>
      <c r="O21" s="79"/>
      <c r="P21" s="79"/>
      <c r="Q21" s="79"/>
      <c r="R21" s="79"/>
      <c r="S21" s="79"/>
      <c r="T21" s="79"/>
      <c r="U21" s="79"/>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6"/>
      <c r="B22" s="60"/>
      <c r="C22" s="225" t="str">
        <f>Índice!D70</f>
        <v>GRI 303-2</v>
      </c>
      <c r="D22" s="729" t="str">
        <f>Índice!E70</f>
        <v>Management of water discharge related impacts</v>
      </c>
      <c r="E22" s="730"/>
      <c r="F22" s="730"/>
      <c r="G22" s="730"/>
      <c r="H22" s="730"/>
      <c r="I22" s="731"/>
      <c r="J22" s="60"/>
      <c r="K22" s="102"/>
      <c r="L22" s="95"/>
      <c r="N22" s="180"/>
      <c r="O22" s="392"/>
      <c r="P22" s="392"/>
      <c r="Q22" s="392"/>
      <c r="R22" s="392"/>
      <c r="S22" s="392"/>
      <c r="T22" s="392"/>
      <c r="U22" s="393"/>
      <c r="V22" s="71"/>
      <c r="W22" s="71"/>
      <c r="X22" s="71"/>
      <c r="Y22" s="71"/>
      <c r="Z22" s="72"/>
      <c r="AA22" s="71"/>
      <c r="AB22" s="71"/>
      <c r="AC22" s="71"/>
      <c r="AD22" s="71"/>
      <c r="AE22" s="71"/>
      <c r="AF22" s="71"/>
      <c r="AG22" s="71"/>
      <c r="AH22" s="71"/>
      <c r="AI22" s="71"/>
      <c r="AJ22" s="71"/>
      <c r="AK22" s="71"/>
      <c r="AL22" s="71"/>
      <c r="AM22" s="71"/>
      <c r="AN22" s="71"/>
      <c r="AO22" s="72"/>
      <c r="AP22" s="71"/>
      <c r="AQ22" s="71"/>
      <c r="AR22" s="71"/>
      <c r="AS22" s="71"/>
      <c r="AT22" s="61"/>
    </row>
    <row r="23" spans="1:46" s="62" customFormat="1" ht="24.95" customHeight="1">
      <c r="A23" s="96"/>
      <c r="B23" s="60"/>
      <c r="C23" s="727" t="s">
        <v>590</v>
      </c>
      <c r="D23" s="728"/>
      <c r="E23" s="728"/>
      <c r="F23" s="728"/>
      <c r="G23" s="728"/>
      <c r="H23" s="728"/>
      <c r="I23" s="728"/>
      <c r="J23" s="85"/>
      <c r="K23" s="85"/>
      <c r="L23" s="85"/>
      <c r="N23" s="63"/>
      <c r="O23" s="63"/>
      <c r="P23" s="69"/>
      <c r="Q23" s="69"/>
      <c r="R23" s="69"/>
      <c r="S23" s="69"/>
      <c r="T23" s="69"/>
      <c r="U23" s="70"/>
      <c r="V23" s="71"/>
      <c r="W23" s="71"/>
      <c r="X23" s="71"/>
      <c r="Y23" s="71"/>
      <c r="Z23" s="72"/>
      <c r="AA23" s="71"/>
      <c r="AB23" s="71"/>
      <c r="AC23" s="71"/>
      <c r="AD23" s="71"/>
      <c r="AE23" s="71"/>
      <c r="AF23" s="71"/>
      <c r="AG23" s="71"/>
      <c r="AH23" s="71"/>
      <c r="AI23" s="71"/>
      <c r="AJ23" s="71"/>
      <c r="AK23" s="71"/>
      <c r="AL23" s="71"/>
      <c r="AM23" s="71"/>
      <c r="AN23" s="71"/>
      <c r="AO23" s="66"/>
      <c r="AP23" s="65"/>
      <c r="AQ23" s="65"/>
      <c r="AR23" s="65"/>
      <c r="AS23" s="65"/>
      <c r="AT23" s="61"/>
    </row>
    <row r="24" spans="1:46" s="62" customFormat="1" ht="24.95" customHeight="1">
      <c r="A24" s="96"/>
      <c r="B24" s="60"/>
      <c r="C24" s="716"/>
      <c r="D24" s="717"/>
      <c r="E24" s="717"/>
      <c r="F24" s="717"/>
      <c r="G24" s="717"/>
      <c r="H24" s="717"/>
      <c r="I24" s="717"/>
      <c r="J24" s="87"/>
      <c r="K24" s="87"/>
      <c r="L24" s="87"/>
      <c r="N24" s="63"/>
      <c r="O24" s="63"/>
      <c r="P24" s="69"/>
      <c r="Q24" s="69"/>
      <c r="R24" s="69"/>
      <c r="S24" s="69"/>
      <c r="T24" s="69"/>
      <c r="U24" s="70"/>
      <c r="V24" s="71"/>
      <c r="W24" s="71"/>
      <c r="X24" s="71"/>
      <c r="Y24" s="71"/>
      <c r="Z24" s="72"/>
      <c r="AA24" s="71"/>
      <c r="AB24" s="71"/>
      <c r="AC24" s="71"/>
      <c r="AD24" s="71"/>
      <c r="AE24" s="71"/>
      <c r="AF24" s="71"/>
      <c r="AG24" s="71"/>
      <c r="AH24" s="71"/>
      <c r="AI24" s="71"/>
      <c r="AJ24" s="71"/>
      <c r="AK24" s="71"/>
      <c r="AL24" s="71"/>
      <c r="AM24" s="71"/>
      <c r="AN24" s="71"/>
      <c r="AO24" s="66"/>
      <c r="AP24" s="65"/>
      <c r="AQ24" s="65"/>
      <c r="AR24" s="65"/>
      <c r="AS24" s="65"/>
      <c r="AT24" s="61"/>
    </row>
    <row r="25" spans="1:46" s="62" customFormat="1" ht="24.95" customHeight="1">
      <c r="A25" s="96"/>
      <c r="B25" s="60"/>
      <c r="C25" s="716"/>
      <c r="D25" s="717"/>
      <c r="E25" s="717"/>
      <c r="F25" s="717"/>
      <c r="G25" s="717"/>
      <c r="H25" s="717"/>
      <c r="I25" s="717"/>
      <c r="J25" s="87"/>
      <c r="K25" s="87"/>
      <c r="L25" s="87"/>
      <c r="N25" s="63"/>
      <c r="O25" s="63"/>
      <c r="P25" s="69"/>
      <c r="Q25" s="69"/>
      <c r="R25" s="69"/>
      <c r="S25" s="69"/>
      <c r="T25" s="69"/>
      <c r="U25" s="70"/>
      <c r="V25" s="71"/>
      <c r="W25" s="71"/>
      <c r="X25" s="71"/>
      <c r="Y25" s="71"/>
      <c r="Z25" s="72"/>
      <c r="AA25" s="71"/>
      <c r="AB25" s="71"/>
      <c r="AC25" s="71"/>
      <c r="AD25" s="71"/>
      <c r="AE25" s="71"/>
      <c r="AF25" s="71"/>
      <c r="AG25" s="71"/>
      <c r="AH25" s="71"/>
      <c r="AI25" s="71"/>
      <c r="AJ25" s="71"/>
      <c r="AK25" s="71"/>
      <c r="AL25" s="71"/>
      <c r="AM25" s="71"/>
      <c r="AN25" s="71"/>
      <c r="AO25" s="66"/>
      <c r="AP25" s="65"/>
      <c r="AQ25" s="65"/>
      <c r="AR25" s="65"/>
      <c r="AS25" s="65"/>
      <c r="AT25" s="61"/>
    </row>
    <row r="26" spans="1:46" s="62" customFormat="1" ht="24.95" customHeight="1">
      <c r="A26" s="96"/>
      <c r="B26" s="60"/>
      <c r="C26" s="716"/>
      <c r="D26" s="717"/>
      <c r="E26" s="717"/>
      <c r="F26" s="717"/>
      <c r="G26" s="717"/>
      <c r="H26" s="717"/>
      <c r="I26" s="717"/>
      <c r="J26" s="87"/>
      <c r="K26" s="87"/>
      <c r="L26" s="87"/>
      <c r="N26" s="63"/>
      <c r="O26" s="63"/>
      <c r="P26" s="69"/>
      <c r="Q26" s="69"/>
      <c r="R26" s="69"/>
      <c r="S26" s="69"/>
      <c r="T26" s="69"/>
      <c r="U26" s="70"/>
      <c r="V26" s="71"/>
      <c r="W26" s="71"/>
      <c r="X26" s="71"/>
      <c r="Y26" s="71"/>
      <c r="Z26" s="72"/>
      <c r="AA26" s="71"/>
      <c r="AB26" s="71"/>
      <c r="AC26" s="71"/>
      <c r="AD26" s="71"/>
      <c r="AE26" s="71"/>
      <c r="AF26" s="71"/>
      <c r="AG26" s="71"/>
      <c r="AH26" s="71"/>
      <c r="AI26" s="71"/>
      <c r="AJ26" s="71"/>
      <c r="AK26" s="71"/>
      <c r="AL26" s="71"/>
      <c r="AM26" s="71"/>
      <c r="AN26" s="71"/>
      <c r="AO26" s="66"/>
      <c r="AP26" s="65"/>
      <c r="AQ26" s="65"/>
      <c r="AR26" s="65"/>
      <c r="AS26" s="65"/>
      <c r="AT26" s="61"/>
    </row>
    <row r="27" spans="1:46" s="62" customFormat="1" ht="24.95" customHeight="1">
      <c r="A27" s="96"/>
      <c r="B27" s="60"/>
      <c r="C27" s="86"/>
      <c r="D27" s="87"/>
      <c r="E27" s="87"/>
      <c r="F27" s="87"/>
      <c r="G27" s="87"/>
      <c r="H27" s="87"/>
      <c r="I27" s="87"/>
      <c r="J27" s="87"/>
      <c r="K27" s="87"/>
      <c r="L27" s="87"/>
      <c r="N27" s="63"/>
      <c r="O27" s="63"/>
      <c r="P27" s="69"/>
      <c r="Q27" s="69"/>
      <c r="R27" s="69"/>
      <c r="S27" s="69"/>
      <c r="T27" s="69"/>
      <c r="U27" s="70"/>
      <c r="V27" s="71"/>
      <c r="W27" s="71"/>
      <c r="X27" s="71"/>
      <c r="Y27" s="71"/>
      <c r="Z27" s="72"/>
      <c r="AA27" s="71"/>
      <c r="AB27" s="71"/>
      <c r="AC27" s="71"/>
      <c r="AD27" s="71"/>
      <c r="AE27" s="71"/>
      <c r="AF27" s="71"/>
      <c r="AG27" s="71"/>
      <c r="AH27" s="71"/>
      <c r="AI27" s="71"/>
      <c r="AJ27" s="71"/>
      <c r="AK27" s="71"/>
      <c r="AL27" s="71"/>
      <c r="AM27" s="71"/>
      <c r="AN27" s="71"/>
      <c r="AO27" s="66"/>
      <c r="AP27" s="65"/>
      <c r="AQ27" s="65"/>
      <c r="AR27" s="65"/>
      <c r="AS27" s="65"/>
      <c r="AT27" s="61"/>
    </row>
    <row r="28" spans="1:46" s="62" customFormat="1" ht="24.95" customHeight="1">
      <c r="A28" s="96"/>
      <c r="B28" s="82"/>
      <c r="C28" s="225" t="str">
        <f>Índice!D71</f>
        <v>GRI 303-3</v>
      </c>
      <c r="D28" s="729" t="str">
        <f>Índice!E71</f>
        <v>Water withdrawal</v>
      </c>
      <c r="E28" s="730"/>
      <c r="F28" s="730"/>
      <c r="G28" s="730"/>
      <c r="H28" s="730"/>
      <c r="I28" s="731"/>
      <c r="J28" s="87"/>
      <c r="K28" s="87"/>
      <c r="L28" s="87"/>
      <c r="N28" s="63"/>
      <c r="O28" s="63"/>
      <c r="P28" s="69"/>
      <c r="Q28" s="69"/>
      <c r="R28" s="69"/>
      <c r="S28" s="69"/>
      <c r="T28" s="69"/>
      <c r="U28" s="70"/>
      <c r="V28" s="71"/>
      <c r="W28" s="71"/>
      <c r="X28" s="71"/>
      <c r="Y28" s="71"/>
      <c r="Z28" s="72"/>
      <c r="AA28" s="71"/>
      <c r="AB28" s="71"/>
      <c r="AC28" s="71"/>
      <c r="AD28" s="71"/>
      <c r="AE28" s="71"/>
      <c r="AF28" s="71"/>
      <c r="AG28" s="71"/>
      <c r="AH28" s="71"/>
      <c r="AI28" s="71"/>
      <c r="AJ28" s="71"/>
      <c r="AK28" s="71"/>
      <c r="AL28" s="71"/>
      <c r="AM28" s="71"/>
      <c r="AN28" s="71"/>
      <c r="AO28" s="66"/>
      <c r="AP28" s="65"/>
      <c r="AQ28" s="65"/>
      <c r="AR28" s="65"/>
      <c r="AS28" s="65"/>
      <c r="AT28" s="61"/>
    </row>
    <row r="29" spans="1:46" s="62" customFormat="1" ht="24.95" customHeight="1">
      <c r="A29" s="96"/>
      <c r="B29" s="60"/>
      <c r="C29" s="727" t="s">
        <v>591</v>
      </c>
      <c r="D29" s="728"/>
      <c r="E29" s="728"/>
      <c r="F29" s="728"/>
      <c r="G29" s="728"/>
      <c r="H29" s="728"/>
      <c r="I29" s="728"/>
      <c r="J29" s="85"/>
      <c r="K29" s="85"/>
      <c r="L29" s="85"/>
      <c r="M29" s="59"/>
      <c r="N29" s="59"/>
      <c r="O29" s="59"/>
      <c r="P29" s="69"/>
      <c r="Q29" s="69"/>
      <c r="R29" s="69"/>
      <c r="S29" s="69"/>
      <c r="T29" s="69"/>
      <c r="U29" s="69"/>
      <c r="V29" s="71"/>
      <c r="W29" s="71"/>
      <c r="X29" s="71"/>
      <c r="Y29" s="71"/>
      <c r="Z29" s="72"/>
      <c r="AA29" s="71"/>
      <c r="AB29" s="71"/>
      <c r="AC29" s="71"/>
      <c r="AD29" s="71"/>
      <c r="AE29" s="71"/>
      <c r="AF29" s="71"/>
      <c r="AG29" s="71"/>
      <c r="AH29" s="71"/>
      <c r="AI29" s="71"/>
      <c r="AJ29" s="71"/>
      <c r="AK29" s="71"/>
      <c r="AL29" s="71"/>
      <c r="AM29" s="71"/>
      <c r="AN29" s="71"/>
      <c r="AO29" s="66"/>
      <c r="AP29" s="65"/>
      <c r="AQ29" s="65"/>
      <c r="AR29" s="65"/>
      <c r="AS29" s="65"/>
    </row>
    <row r="30" spans="1:46" s="62" customFormat="1" ht="24.95" customHeight="1">
      <c r="A30" s="96"/>
      <c r="B30" s="60"/>
      <c r="C30" s="716"/>
      <c r="D30" s="717"/>
      <c r="E30" s="717"/>
      <c r="F30" s="717"/>
      <c r="G30" s="717"/>
      <c r="H30" s="717"/>
      <c r="I30" s="717"/>
      <c r="J30" s="87"/>
      <c r="K30" s="87"/>
      <c r="L30" s="87"/>
      <c r="M30" s="59"/>
      <c r="N30" s="59"/>
      <c r="O30" s="59"/>
      <c r="P30" s="69"/>
      <c r="Q30" s="69"/>
      <c r="R30" s="69"/>
      <c r="S30" s="69"/>
      <c r="T30" s="69"/>
      <c r="U30" s="69"/>
      <c r="V30" s="71"/>
      <c r="W30" s="71"/>
      <c r="X30" s="71"/>
      <c r="Y30" s="71"/>
      <c r="Z30" s="72"/>
      <c r="AA30" s="71"/>
      <c r="AB30" s="71"/>
      <c r="AC30" s="71"/>
      <c r="AD30" s="71"/>
      <c r="AE30" s="71"/>
      <c r="AF30" s="71"/>
      <c r="AG30" s="71"/>
      <c r="AH30" s="71"/>
      <c r="AI30" s="71"/>
      <c r="AJ30" s="71"/>
      <c r="AK30" s="71"/>
      <c r="AL30" s="71"/>
      <c r="AM30" s="71"/>
      <c r="AN30" s="71"/>
      <c r="AO30" s="66"/>
      <c r="AP30" s="65"/>
      <c r="AQ30" s="65"/>
      <c r="AR30" s="65"/>
      <c r="AS30" s="65"/>
    </row>
    <row r="31" spans="1:46" s="62" customFormat="1" ht="24.95" customHeight="1">
      <c r="A31" s="96"/>
      <c r="B31" s="60"/>
      <c r="C31" s="716"/>
      <c r="D31" s="717"/>
      <c r="E31" s="717"/>
      <c r="F31" s="717"/>
      <c r="G31" s="717"/>
      <c r="H31" s="717"/>
      <c r="I31" s="717"/>
      <c r="J31" s="87"/>
      <c r="K31" s="87"/>
      <c r="L31" s="87"/>
      <c r="M31" s="59"/>
      <c r="N31" s="59"/>
      <c r="O31" s="59"/>
      <c r="P31" s="69"/>
      <c r="Q31" s="69"/>
      <c r="R31" s="69"/>
      <c r="S31" s="69"/>
      <c r="T31" s="69"/>
      <c r="U31" s="69"/>
      <c r="V31" s="71"/>
      <c r="W31" s="71"/>
      <c r="X31" s="71"/>
      <c r="Y31" s="71"/>
      <c r="Z31" s="72"/>
      <c r="AA31" s="71"/>
      <c r="AB31" s="71"/>
      <c r="AC31" s="71"/>
      <c r="AD31" s="71"/>
      <c r="AE31" s="71"/>
      <c r="AF31" s="71"/>
      <c r="AG31" s="71"/>
      <c r="AH31" s="71"/>
      <c r="AI31" s="71"/>
      <c r="AJ31" s="71"/>
      <c r="AK31" s="71"/>
      <c r="AL31" s="71"/>
      <c r="AM31" s="71"/>
      <c r="AN31" s="71"/>
      <c r="AO31" s="66"/>
      <c r="AP31" s="65"/>
      <c r="AQ31" s="65"/>
      <c r="AR31" s="65"/>
      <c r="AS31" s="65"/>
    </row>
    <row r="32" spans="1:46" s="62" customFormat="1" ht="42" customHeight="1">
      <c r="A32" s="96"/>
      <c r="B32" s="60"/>
      <c r="C32" s="716"/>
      <c r="D32" s="717"/>
      <c r="E32" s="717"/>
      <c r="F32" s="717"/>
      <c r="G32" s="717"/>
      <c r="H32" s="717"/>
      <c r="I32" s="717"/>
      <c r="J32" s="87"/>
      <c r="K32" s="87"/>
      <c r="L32" s="87"/>
      <c r="M32" s="59"/>
      <c r="N32" s="59"/>
      <c r="O32" s="59"/>
      <c r="P32" s="69"/>
      <c r="Q32" s="69"/>
      <c r="R32" s="69"/>
      <c r="S32" s="69"/>
      <c r="T32" s="69"/>
      <c r="U32" s="69"/>
      <c r="V32" s="71"/>
      <c r="W32" s="71"/>
      <c r="X32" s="71"/>
      <c r="Y32" s="71"/>
      <c r="Z32" s="72"/>
      <c r="AA32" s="71"/>
      <c r="AB32" s="71"/>
      <c r="AC32" s="71"/>
      <c r="AD32" s="71"/>
      <c r="AE32" s="71"/>
      <c r="AF32" s="71"/>
      <c r="AG32" s="71"/>
      <c r="AH32" s="71"/>
      <c r="AI32" s="71"/>
      <c r="AJ32" s="71"/>
      <c r="AK32" s="71"/>
      <c r="AL32" s="71"/>
      <c r="AM32" s="71"/>
      <c r="AN32" s="71"/>
      <c r="AO32" s="66"/>
      <c r="AP32" s="65"/>
      <c r="AQ32" s="65"/>
      <c r="AR32" s="65"/>
      <c r="AS32" s="65"/>
    </row>
    <row r="33" spans="1:22" s="62" customFormat="1" ht="24.95" customHeight="1">
      <c r="A33" s="96"/>
      <c r="B33" s="60"/>
      <c r="C33" s="716"/>
      <c r="D33" s="717"/>
      <c r="E33" s="717"/>
      <c r="F33" s="717"/>
      <c r="G33" s="717"/>
      <c r="H33" s="717"/>
      <c r="I33" s="717"/>
      <c r="J33" s="87"/>
      <c r="K33" s="87"/>
      <c r="L33" s="87"/>
      <c r="M33" s="59"/>
      <c r="N33" s="59"/>
      <c r="O33" s="59"/>
      <c r="P33" s="63"/>
      <c r="Q33" s="63"/>
      <c r="R33" s="63"/>
      <c r="S33" s="63"/>
      <c r="T33" s="63"/>
      <c r="U33" s="63"/>
    </row>
    <row r="34" spans="1:22" s="62" customFormat="1" ht="24.95" customHeight="1">
      <c r="A34" s="96"/>
      <c r="B34" s="60"/>
      <c r="C34" s="394" t="s">
        <v>592</v>
      </c>
      <c r="D34" s="87"/>
      <c r="E34" s="87"/>
      <c r="F34" s="87"/>
      <c r="G34" s="87"/>
      <c r="H34" s="87"/>
      <c r="I34" s="87"/>
      <c r="J34" s="87"/>
      <c r="K34" s="87"/>
      <c r="L34" s="87"/>
      <c r="M34" s="59"/>
      <c r="N34" s="59"/>
      <c r="O34" s="59"/>
      <c r="P34" s="63"/>
      <c r="Q34" s="63"/>
      <c r="R34" s="63"/>
      <c r="S34" s="63"/>
      <c r="T34" s="63"/>
      <c r="U34" s="63"/>
    </row>
    <row r="35" spans="1:22" s="62" customFormat="1" ht="24.95" customHeight="1">
      <c r="A35" s="96"/>
      <c r="B35" s="60"/>
      <c r="C35" s="828" t="s">
        <v>593</v>
      </c>
      <c r="D35" s="828"/>
      <c r="E35" s="828">
        <v>2022</v>
      </c>
      <c r="F35" s="852"/>
      <c r="G35" s="828">
        <v>2023</v>
      </c>
      <c r="H35" s="852"/>
      <c r="I35" s="826">
        <v>2024</v>
      </c>
      <c r="J35" s="852"/>
      <c r="K35" s="63"/>
      <c r="L35" s="63"/>
      <c r="M35" s="63"/>
      <c r="N35" s="63"/>
      <c r="O35" s="63"/>
      <c r="P35" s="63"/>
      <c r="Q35" s="63"/>
      <c r="R35" s="63"/>
      <c r="S35" s="63"/>
      <c r="T35" s="63"/>
      <c r="U35" s="63"/>
      <c r="V35" s="63"/>
    </row>
    <row r="36" spans="1:22" s="62" customFormat="1" ht="35.1" customHeight="1" thickBot="1">
      <c r="A36" s="96"/>
      <c r="B36" s="60"/>
      <c r="C36" s="832"/>
      <c r="D36" s="832"/>
      <c r="E36" s="320" t="s">
        <v>594</v>
      </c>
      <c r="F36" s="320" t="s">
        <v>595</v>
      </c>
      <c r="G36" s="320" t="s">
        <v>594</v>
      </c>
      <c r="H36" s="320" t="s">
        <v>595</v>
      </c>
      <c r="I36" s="321" t="s">
        <v>594</v>
      </c>
      <c r="J36" s="321" t="s">
        <v>595</v>
      </c>
      <c r="K36" s="63"/>
      <c r="L36" s="63"/>
      <c r="M36" s="63"/>
      <c r="N36" s="63"/>
      <c r="O36" s="63"/>
      <c r="P36" s="63"/>
      <c r="Q36" s="63"/>
      <c r="R36" s="63"/>
      <c r="S36" s="63"/>
      <c r="T36" s="63"/>
      <c r="U36" s="63"/>
      <c r="V36" s="63"/>
    </row>
    <row r="37" spans="1:22" s="62" customFormat="1" ht="24.95" customHeight="1">
      <c r="A37" s="96"/>
      <c r="B37" s="60"/>
      <c r="C37" s="781" t="s">
        <v>596</v>
      </c>
      <c r="D37" s="781"/>
      <c r="E37" s="337">
        <v>6461.09</v>
      </c>
      <c r="F37" s="337">
        <v>0</v>
      </c>
      <c r="G37" s="337">
        <v>4754.57</v>
      </c>
      <c r="H37" s="337">
        <v>0</v>
      </c>
      <c r="I37" s="395">
        <v>7920.78</v>
      </c>
      <c r="J37" s="395">
        <v>8.16</v>
      </c>
      <c r="K37" s="63"/>
      <c r="L37" s="63"/>
      <c r="M37" s="63"/>
      <c r="N37" s="63"/>
      <c r="O37" s="63"/>
      <c r="P37" s="63"/>
      <c r="Q37" s="63"/>
      <c r="R37" s="63"/>
      <c r="S37" s="63"/>
      <c r="T37" s="63"/>
      <c r="U37" s="63"/>
      <c r="V37" s="63"/>
    </row>
    <row r="38" spans="1:22" s="62" customFormat="1" ht="24.95" customHeight="1">
      <c r="A38" s="96"/>
      <c r="B38" s="60"/>
      <c r="C38" s="845" t="s">
        <v>597</v>
      </c>
      <c r="D38" s="846"/>
      <c r="E38" s="838">
        <v>6461.09</v>
      </c>
      <c r="F38" s="838">
        <v>0</v>
      </c>
      <c r="G38" s="838">
        <v>4754.57</v>
      </c>
      <c r="H38" s="838">
        <v>0</v>
      </c>
      <c r="I38" s="837">
        <v>7920.78</v>
      </c>
      <c r="J38" s="837">
        <v>8.16</v>
      </c>
      <c r="K38" s="63"/>
      <c r="L38" s="63"/>
      <c r="M38" s="63"/>
      <c r="N38" s="63"/>
      <c r="O38" s="63"/>
      <c r="P38" s="63"/>
      <c r="Q38" s="63"/>
      <c r="R38" s="63"/>
      <c r="S38" s="63"/>
      <c r="T38" s="63"/>
      <c r="U38" s="63"/>
      <c r="V38" s="63"/>
    </row>
    <row r="39" spans="1:22" s="62" customFormat="1" ht="24.95" customHeight="1">
      <c r="A39" s="96"/>
      <c r="B39" s="60"/>
      <c r="C39" s="764" t="s">
        <v>598</v>
      </c>
      <c r="D39" s="799"/>
      <c r="E39" s="838"/>
      <c r="F39" s="838"/>
      <c r="G39" s="838"/>
      <c r="H39" s="838"/>
      <c r="I39" s="837"/>
      <c r="J39" s="837"/>
      <c r="K39" s="63"/>
      <c r="L39" s="63"/>
      <c r="M39" s="63"/>
      <c r="N39" s="63"/>
      <c r="O39" s="63"/>
      <c r="P39" s="63"/>
      <c r="Q39" s="63"/>
      <c r="R39" s="63"/>
      <c r="S39" s="63"/>
      <c r="T39" s="63"/>
      <c r="U39" s="63"/>
      <c r="V39" s="63"/>
    </row>
    <row r="40" spans="1:22" s="62" customFormat="1" ht="24.95" customHeight="1">
      <c r="A40" s="96"/>
      <c r="B40" s="60"/>
      <c r="C40" s="764" t="s">
        <v>599</v>
      </c>
      <c r="D40" s="799"/>
      <c r="E40" s="838">
        <v>0</v>
      </c>
      <c r="F40" s="838">
        <v>0</v>
      </c>
      <c r="G40" s="838">
        <v>0</v>
      </c>
      <c r="H40" s="838">
        <v>0</v>
      </c>
      <c r="I40" s="837">
        <v>0</v>
      </c>
      <c r="J40" s="837">
        <v>0</v>
      </c>
      <c r="K40" s="63"/>
      <c r="L40" s="63"/>
      <c r="M40" s="63"/>
      <c r="N40" s="63"/>
      <c r="O40" s="63"/>
      <c r="P40" s="63"/>
      <c r="Q40" s="63"/>
      <c r="R40" s="63"/>
      <c r="S40" s="63"/>
      <c r="T40" s="63"/>
      <c r="U40" s="63"/>
      <c r="V40" s="63"/>
    </row>
    <row r="41" spans="1:22" s="62" customFormat="1" ht="24.95" customHeight="1">
      <c r="A41" s="96"/>
      <c r="B41" s="60"/>
      <c r="C41" s="764" t="s">
        <v>600</v>
      </c>
      <c r="D41" s="799"/>
      <c r="E41" s="838"/>
      <c r="F41" s="838"/>
      <c r="G41" s="838"/>
      <c r="H41" s="838"/>
      <c r="I41" s="837"/>
      <c r="J41" s="837"/>
      <c r="K41" s="63"/>
      <c r="L41" s="63"/>
      <c r="M41" s="63"/>
      <c r="N41" s="63"/>
      <c r="O41" s="63"/>
      <c r="P41" s="63"/>
      <c r="Q41" s="63"/>
      <c r="R41" s="63"/>
      <c r="S41" s="63"/>
      <c r="T41" s="63"/>
      <c r="U41" s="63"/>
      <c r="V41" s="63"/>
    </row>
    <row r="42" spans="1:22" s="62" customFormat="1" ht="24.95" customHeight="1">
      <c r="A42" s="96"/>
      <c r="B42" s="60"/>
      <c r="C42" s="781" t="s">
        <v>601</v>
      </c>
      <c r="D42" s="781"/>
      <c r="E42" s="337">
        <v>837.47</v>
      </c>
      <c r="F42" s="337">
        <v>0</v>
      </c>
      <c r="G42" s="337">
        <v>1325.98</v>
      </c>
      <c r="H42" s="337">
        <v>0</v>
      </c>
      <c r="I42" s="395">
        <v>807.25</v>
      </c>
      <c r="J42" s="395">
        <v>4.76</v>
      </c>
      <c r="K42" s="63"/>
      <c r="L42" s="63"/>
      <c r="M42" s="63"/>
      <c r="N42" s="63"/>
      <c r="O42" s="63"/>
      <c r="P42" s="63"/>
      <c r="Q42" s="63"/>
      <c r="R42" s="63"/>
      <c r="S42" s="63"/>
      <c r="T42" s="63"/>
      <c r="U42" s="63"/>
      <c r="V42" s="63"/>
    </row>
    <row r="43" spans="1:22" s="62" customFormat="1" ht="24.95" customHeight="1">
      <c r="A43" s="96"/>
      <c r="B43" s="82"/>
      <c r="C43" s="845" t="s">
        <v>597</v>
      </c>
      <c r="D43" s="846"/>
      <c r="E43" s="838">
        <v>837.47</v>
      </c>
      <c r="F43" s="838">
        <v>0</v>
      </c>
      <c r="G43" s="838">
        <v>1325.98</v>
      </c>
      <c r="H43" s="838">
        <v>0</v>
      </c>
      <c r="I43" s="837">
        <v>807.25</v>
      </c>
      <c r="J43" s="837">
        <v>4.76</v>
      </c>
      <c r="K43" s="63"/>
      <c r="L43" s="63"/>
      <c r="M43" s="63"/>
      <c r="N43" s="63"/>
      <c r="O43" s="63"/>
      <c r="P43" s="63"/>
      <c r="Q43" s="63"/>
      <c r="R43" s="63"/>
      <c r="S43" s="63"/>
      <c r="T43" s="63"/>
      <c r="U43" s="63"/>
      <c r="V43" s="63"/>
    </row>
    <row r="44" spans="1:22" s="62" customFormat="1" ht="24.95" customHeight="1">
      <c r="A44" s="96"/>
      <c r="B44" s="82"/>
      <c r="C44" s="764" t="s">
        <v>598</v>
      </c>
      <c r="D44" s="799"/>
      <c r="E44" s="838"/>
      <c r="F44" s="838"/>
      <c r="G44" s="838"/>
      <c r="H44" s="838"/>
      <c r="I44" s="837"/>
      <c r="J44" s="837"/>
      <c r="K44" s="63"/>
      <c r="L44" s="63"/>
      <c r="M44" s="63"/>
      <c r="N44" s="63"/>
      <c r="O44" s="63"/>
      <c r="P44" s="63"/>
      <c r="Q44" s="63"/>
      <c r="R44" s="63"/>
      <c r="S44" s="63"/>
      <c r="T44" s="63"/>
      <c r="U44" s="63"/>
      <c r="V44" s="63"/>
    </row>
    <row r="45" spans="1:22" s="62" customFormat="1" ht="24.95" customHeight="1">
      <c r="A45" s="96"/>
      <c r="B45" s="82"/>
      <c r="C45" s="764" t="s">
        <v>599</v>
      </c>
      <c r="D45" s="799"/>
      <c r="E45" s="838">
        <v>0</v>
      </c>
      <c r="F45" s="838">
        <v>0</v>
      </c>
      <c r="G45" s="838">
        <v>0</v>
      </c>
      <c r="H45" s="838">
        <v>0</v>
      </c>
      <c r="I45" s="837">
        <v>0</v>
      </c>
      <c r="J45" s="837">
        <v>0</v>
      </c>
      <c r="K45" s="63"/>
      <c r="L45" s="63"/>
      <c r="M45" s="63"/>
      <c r="N45" s="63"/>
      <c r="O45" s="63"/>
      <c r="P45" s="63"/>
      <c r="Q45" s="63"/>
      <c r="R45" s="63"/>
      <c r="S45" s="63"/>
      <c r="T45" s="63"/>
      <c r="U45" s="63"/>
      <c r="V45" s="63"/>
    </row>
    <row r="46" spans="1:22" s="62" customFormat="1" ht="24.95" customHeight="1">
      <c r="A46" s="96"/>
      <c r="B46" s="82"/>
      <c r="C46" s="764" t="s">
        <v>600</v>
      </c>
      <c r="D46" s="799"/>
      <c r="E46" s="838"/>
      <c r="F46" s="838"/>
      <c r="G46" s="838"/>
      <c r="H46" s="838"/>
      <c r="I46" s="837"/>
      <c r="J46" s="837"/>
      <c r="K46" s="63"/>
      <c r="L46" s="63"/>
      <c r="M46" s="63"/>
      <c r="N46" s="63"/>
      <c r="O46" s="63"/>
      <c r="P46" s="63"/>
      <c r="Q46" s="63"/>
      <c r="R46" s="63"/>
      <c r="S46" s="63"/>
      <c r="T46" s="63"/>
      <c r="U46" s="63"/>
      <c r="V46" s="63"/>
    </row>
    <row r="47" spans="1:22" s="62" customFormat="1" ht="24.95" customHeight="1">
      <c r="A47" s="96"/>
      <c r="B47" s="60"/>
      <c r="C47" s="781" t="s">
        <v>602</v>
      </c>
      <c r="D47" s="781"/>
      <c r="E47" s="337">
        <v>899.35</v>
      </c>
      <c r="F47" s="337">
        <v>0</v>
      </c>
      <c r="G47" s="337">
        <v>11163.9</v>
      </c>
      <c r="H47" s="337">
        <v>0</v>
      </c>
      <c r="I47" s="395">
        <v>16690.48</v>
      </c>
      <c r="J47" s="395">
        <v>16690.48</v>
      </c>
      <c r="K47" s="63"/>
      <c r="L47" s="63"/>
      <c r="M47" s="63"/>
      <c r="N47" s="63"/>
      <c r="O47" s="63"/>
      <c r="P47" s="63"/>
      <c r="Q47" s="63"/>
      <c r="R47" s="63"/>
      <c r="S47" s="63"/>
      <c r="T47" s="63"/>
      <c r="U47" s="63"/>
      <c r="V47" s="63"/>
    </row>
    <row r="48" spans="1:22" s="62" customFormat="1" ht="24.95" customHeight="1">
      <c r="A48" s="96"/>
      <c r="B48" s="60"/>
      <c r="C48" s="845" t="s">
        <v>599</v>
      </c>
      <c r="D48" s="846"/>
      <c r="E48" s="838">
        <v>899.35</v>
      </c>
      <c r="F48" s="838">
        <v>0</v>
      </c>
      <c r="G48" s="838">
        <v>11163.9</v>
      </c>
      <c r="H48" s="838">
        <v>0</v>
      </c>
      <c r="I48" s="837">
        <v>16690.48</v>
      </c>
      <c r="J48" s="837">
        <v>16690.48</v>
      </c>
      <c r="K48" s="63"/>
      <c r="L48" s="63"/>
      <c r="M48" s="63"/>
      <c r="N48" s="63"/>
      <c r="O48" s="63"/>
      <c r="P48" s="63"/>
      <c r="Q48" s="63"/>
      <c r="R48" s="63"/>
      <c r="S48" s="63"/>
      <c r="T48" s="63"/>
      <c r="U48" s="63"/>
      <c r="V48" s="63"/>
    </row>
    <row r="49" spans="1:22" s="62" customFormat="1" ht="24.95" customHeight="1">
      <c r="A49" s="96"/>
      <c r="B49" s="60"/>
      <c r="C49" s="764" t="s">
        <v>600</v>
      </c>
      <c r="D49" s="799"/>
      <c r="E49" s="838"/>
      <c r="F49" s="838"/>
      <c r="G49" s="838"/>
      <c r="H49" s="838"/>
      <c r="I49" s="837"/>
      <c r="J49" s="837"/>
      <c r="K49" s="63"/>
      <c r="L49" s="63"/>
      <c r="M49" s="63"/>
      <c r="N49" s="63"/>
      <c r="O49" s="63"/>
      <c r="P49" s="63"/>
      <c r="Q49" s="63"/>
      <c r="R49" s="63"/>
      <c r="S49" s="63"/>
      <c r="T49" s="63"/>
      <c r="U49" s="63"/>
      <c r="V49" s="63"/>
    </row>
    <row r="50" spans="1:22" s="62" customFormat="1" ht="24.95" customHeight="1">
      <c r="A50" s="96"/>
      <c r="B50" s="60"/>
      <c r="C50" s="781" t="s">
        <v>603</v>
      </c>
      <c r="D50" s="781"/>
      <c r="E50" s="337" t="s">
        <v>1</v>
      </c>
      <c r="F50" s="337" t="s">
        <v>1</v>
      </c>
      <c r="G50" s="337">
        <v>47.81</v>
      </c>
      <c r="H50" s="337">
        <v>0</v>
      </c>
      <c r="I50" s="395">
        <v>0</v>
      </c>
      <c r="J50" s="395">
        <v>0</v>
      </c>
      <c r="K50" s="63"/>
      <c r="L50" s="63"/>
      <c r="M50" s="63"/>
      <c r="N50" s="63"/>
      <c r="O50" s="63"/>
      <c r="P50" s="63"/>
      <c r="Q50" s="63"/>
      <c r="R50" s="63"/>
      <c r="S50" s="63"/>
      <c r="T50" s="63"/>
      <c r="U50" s="63"/>
      <c r="V50" s="63"/>
    </row>
    <row r="51" spans="1:22" s="62" customFormat="1" ht="24.95" customHeight="1">
      <c r="A51" s="96"/>
      <c r="B51" s="82"/>
      <c r="C51" s="845" t="s">
        <v>597</v>
      </c>
      <c r="D51" s="846"/>
      <c r="E51" s="843" t="s">
        <v>1</v>
      </c>
      <c r="F51" s="843" t="s">
        <v>1</v>
      </c>
      <c r="G51" s="838">
        <v>47.81</v>
      </c>
      <c r="H51" s="838">
        <v>0</v>
      </c>
      <c r="I51" s="837">
        <v>0</v>
      </c>
      <c r="J51" s="837">
        <v>0</v>
      </c>
      <c r="K51" s="63"/>
      <c r="L51" s="63"/>
      <c r="M51" s="63"/>
      <c r="N51" s="63"/>
      <c r="O51" s="63"/>
      <c r="P51" s="63"/>
      <c r="Q51" s="63"/>
      <c r="R51" s="63"/>
      <c r="S51" s="63"/>
      <c r="T51" s="63"/>
      <c r="U51" s="63"/>
      <c r="V51" s="63"/>
    </row>
    <row r="52" spans="1:22" s="62" customFormat="1" ht="24.95" customHeight="1">
      <c r="A52" s="96"/>
      <c r="B52" s="60"/>
      <c r="C52" s="764" t="s">
        <v>598</v>
      </c>
      <c r="D52" s="799"/>
      <c r="E52" s="843"/>
      <c r="F52" s="843"/>
      <c r="G52" s="838"/>
      <c r="H52" s="838"/>
      <c r="I52" s="837"/>
      <c r="J52" s="837"/>
      <c r="K52" s="63"/>
      <c r="L52" s="63"/>
      <c r="M52" s="63"/>
      <c r="N52" s="63"/>
      <c r="O52" s="63"/>
      <c r="P52" s="63"/>
      <c r="Q52" s="63"/>
      <c r="R52" s="63"/>
      <c r="S52" s="63"/>
      <c r="T52" s="63"/>
      <c r="U52" s="63"/>
      <c r="V52" s="63"/>
    </row>
    <row r="53" spans="1:22" s="62" customFormat="1" ht="24.95" customHeight="1">
      <c r="A53" s="96"/>
      <c r="B53" s="60"/>
      <c r="C53" s="764" t="s">
        <v>599</v>
      </c>
      <c r="D53" s="799"/>
      <c r="E53" s="843" t="s">
        <v>1</v>
      </c>
      <c r="F53" s="843" t="s">
        <v>1</v>
      </c>
      <c r="G53" s="838">
        <v>0</v>
      </c>
      <c r="H53" s="838">
        <v>0</v>
      </c>
      <c r="I53" s="837">
        <v>0</v>
      </c>
      <c r="J53" s="837">
        <v>0</v>
      </c>
      <c r="K53" s="63"/>
      <c r="L53" s="63"/>
      <c r="M53" s="63"/>
      <c r="N53" s="63"/>
      <c r="O53" s="63"/>
      <c r="P53" s="63"/>
      <c r="Q53" s="63"/>
      <c r="R53" s="63"/>
      <c r="S53" s="63"/>
      <c r="T53" s="63"/>
      <c r="U53" s="63"/>
      <c r="V53" s="63"/>
    </row>
    <row r="54" spans="1:22" s="62" customFormat="1" ht="24.95" customHeight="1">
      <c r="A54" s="96"/>
      <c r="B54" s="60"/>
      <c r="C54" s="764" t="s">
        <v>600</v>
      </c>
      <c r="D54" s="799"/>
      <c r="E54" s="843"/>
      <c r="F54" s="843"/>
      <c r="G54" s="838"/>
      <c r="H54" s="838"/>
      <c r="I54" s="837"/>
      <c r="J54" s="837"/>
      <c r="K54" s="63"/>
      <c r="L54" s="63"/>
      <c r="M54" s="63"/>
      <c r="N54" s="63"/>
      <c r="O54" s="63"/>
      <c r="P54" s="63"/>
      <c r="Q54" s="63"/>
      <c r="R54" s="63"/>
      <c r="S54" s="63"/>
      <c r="T54" s="63"/>
      <c r="U54" s="63"/>
      <c r="V54" s="63"/>
    </row>
    <row r="55" spans="1:22" s="62" customFormat="1" ht="24.95" customHeight="1">
      <c r="A55" s="96"/>
      <c r="B55" s="60"/>
      <c r="C55" s="781" t="s">
        <v>604</v>
      </c>
      <c r="D55" s="781"/>
      <c r="E55" s="337">
        <v>52.18</v>
      </c>
      <c r="F55" s="337">
        <v>48.59</v>
      </c>
      <c r="G55" s="337">
        <v>1393.95</v>
      </c>
      <c r="H55" s="337">
        <v>0</v>
      </c>
      <c r="I55" s="395">
        <v>189.32</v>
      </c>
      <c r="J55" s="395">
        <v>55.93</v>
      </c>
      <c r="K55" s="63"/>
      <c r="L55" s="63"/>
      <c r="M55" s="63"/>
      <c r="N55" s="63"/>
      <c r="O55" s="63"/>
      <c r="P55" s="63"/>
      <c r="Q55" s="63"/>
      <c r="R55" s="63"/>
      <c r="S55" s="63"/>
      <c r="T55" s="63"/>
      <c r="U55" s="63"/>
      <c r="V55" s="63"/>
    </row>
    <row r="56" spans="1:22" s="62" customFormat="1" ht="24.95" customHeight="1">
      <c r="A56" s="96"/>
      <c r="B56" s="60"/>
      <c r="C56" s="845" t="s">
        <v>597</v>
      </c>
      <c r="D56" s="846"/>
      <c r="E56" s="838">
        <v>52.18</v>
      </c>
      <c r="F56" s="838">
        <v>48.59</v>
      </c>
      <c r="G56" s="838">
        <v>1393.95</v>
      </c>
      <c r="H56" s="838">
        <v>0</v>
      </c>
      <c r="I56" s="837">
        <v>189.32</v>
      </c>
      <c r="J56" s="837">
        <v>55.93</v>
      </c>
      <c r="K56" s="63"/>
      <c r="L56" s="63"/>
      <c r="M56" s="63"/>
      <c r="N56" s="63"/>
      <c r="O56" s="63"/>
      <c r="P56" s="63"/>
      <c r="Q56" s="63"/>
      <c r="R56" s="63"/>
      <c r="S56" s="63"/>
      <c r="T56" s="63"/>
      <c r="U56" s="63"/>
      <c r="V56" s="63"/>
    </row>
    <row r="57" spans="1:22" s="62" customFormat="1" ht="24.95" customHeight="1">
      <c r="A57" s="96"/>
      <c r="B57" s="60"/>
      <c r="C57" s="764" t="s">
        <v>598</v>
      </c>
      <c r="D57" s="799"/>
      <c r="E57" s="838"/>
      <c r="F57" s="838"/>
      <c r="G57" s="838"/>
      <c r="H57" s="838"/>
      <c r="I57" s="837"/>
      <c r="J57" s="837"/>
      <c r="K57" s="63"/>
      <c r="L57" s="63"/>
      <c r="M57" s="63"/>
      <c r="N57" s="63"/>
      <c r="O57" s="63"/>
      <c r="P57" s="63"/>
      <c r="Q57" s="63"/>
      <c r="R57" s="63"/>
      <c r="S57" s="63"/>
      <c r="T57" s="63"/>
      <c r="U57" s="63"/>
      <c r="V57" s="63"/>
    </row>
    <row r="58" spans="1:22" s="62" customFormat="1" ht="24.95" customHeight="1">
      <c r="A58" s="96"/>
      <c r="B58" s="60"/>
      <c r="C58" s="764" t="s">
        <v>599</v>
      </c>
      <c r="D58" s="799"/>
      <c r="E58" s="838">
        <v>0</v>
      </c>
      <c r="F58" s="838">
        <v>0</v>
      </c>
      <c r="G58" s="838">
        <v>0</v>
      </c>
      <c r="H58" s="838">
        <v>0</v>
      </c>
      <c r="I58" s="837">
        <v>0</v>
      </c>
      <c r="J58" s="837">
        <v>0</v>
      </c>
      <c r="K58" s="63"/>
      <c r="L58" s="63"/>
      <c r="M58" s="63"/>
      <c r="N58" s="63"/>
      <c r="O58" s="63"/>
      <c r="P58" s="63"/>
      <c r="Q58" s="63"/>
      <c r="R58" s="63"/>
      <c r="S58" s="63"/>
      <c r="T58" s="63"/>
      <c r="U58" s="63"/>
      <c r="V58" s="63"/>
    </row>
    <row r="59" spans="1:22" s="62" customFormat="1" ht="24.95" customHeight="1">
      <c r="A59" s="96"/>
      <c r="B59" s="60"/>
      <c r="C59" s="764" t="s">
        <v>600</v>
      </c>
      <c r="D59" s="799"/>
      <c r="E59" s="838"/>
      <c r="F59" s="838"/>
      <c r="G59" s="838"/>
      <c r="H59" s="838"/>
      <c r="I59" s="837"/>
      <c r="J59" s="837"/>
      <c r="K59" s="63"/>
      <c r="L59" s="63"/>
      <c r="M59" s="63"/>
      <c r="N59" s="63"/>
      <c r="O59" s="63"/>
      <c r="P59" s="63"/>
      <c r="Q59" s="63"/>
      <c r="R59" s="63"/>
      <c r="S59" s="63"/>
      <c r="T59" s="63"/>
      <c r="U59" s="63"/>
      <c r="V59" s="63"/>
    </row>
    <row r="60" spans="1:22" s="62" customFormat="1" ht="24.95" customHeight="1">
      <c r="A60" s="96"/>
      <c r="B60" s="60"/>
      <c r="C60" s="781" t="s">
        <v>3</v>
      </c>
      <c r="D60" s="848"/>
      <c r="E60" s="337">
        <v>8250.09</v>
      </c>
      <c r="F60" s="337">
        <v>48.59</v>
      </c>
      <c r="G60" s="337">
        <v>18686.21</v>
      </c>
      <c r="H60" s="337">
        <v>0</v>
      </c>
      <c r="I60" s="395">
        <v>25607.83</v>
      </c>
      <c r="J60" s="395">
        <v>16759.330000000002</v>
      </c>
      <c r="K60" s="63"/>
      <c r="L60" s="63"/>
      <c r="M60" s="63"/>
      <c r="N60" s="63"/>
      <c r="O60" s="63"/>
      <c r="P60" s="63"/>
      <c r="Q60" s="63"/>
      <c r="R60" s="63"/>
      <c r="S60" s="63"/>
      <c r="T60" s="63"/>
      <c r="U60" s="63"/>
      <c r="V60" s="63"/>
    </row>
    <row r="61" spans="1:22" s="62" customFormat="1" ht="24.95" customHeight="1">
      <c r="A61" s="96"/>
      <c r="B61" s="60"/>
      <c r="C61" s="855" t="s">
        <v>614</v>
      </c>
      <c r="D61" s="855"/>
      <c r="E61" s="855"/>
      <c r="F61" s="855"/>
      <c r="G61" s="855"/>
      <c r="H61" s="855"/>
      <c r="I61" s="698"/>
      <c r="J61" s="698"/>
      <c r="K61" s="388"/>
      <c r="L61" s="388"/>
      <c r="M61" s="63"/>
      <c r="N61" s="63"/>
      <c r="O61" s="63"/>
      <c r="P61" s="63"/>
      <c r="Q61" s="63"/>
      <c r="R61" s="63"/>
      <c r="S61" s="63"/>
      <c r="T61" s="63"/>
      <c r="U61" s="63"/>
    </row>
    <row r="62" spans="1:22" s="62" customFormat="1" ht="35.1" customHeight="1">
      <c r="A62" s="96"/>
      <c r="B62" s="60"/>
      <c r="C62" s="856" t="s">
        <v>615</v>
      </c>
      <c r="D62" s="856"/>
      <c r="E62" s="856"/>
      <c r="F62" s="856"/>
      <c r="G62" s="856"/>
      <c r="H62" s="856"/>
      <c r="I62" s="397"/>
      <c r="J62" s="397"/>
      <c r="K62" s="397"/>
      <c r="L62" s="397"/>
      <c r="M62" s="63"/>
      <c r="N62" s="63"/>
      <c r="O62" s="63"/>
      <c r="P62" s="63"/>
      <c r="Q62" s="63"/>
      <c r="R62" s="63"/>
      <c r="S62" s="63"/>
      <c r="T62" s="63"/>
      <c r="U62" s="63"/>
    </row>
    <row r="63" spans="1:22" s="62" customFormat="1" ht="24.95" customHeight="1">
      <c r="A63" s="96"/>
      <c r="B63" s="60"/>
      <c r="C63" s="854" t="s">
        <v>616</v>
      </c>
      <c r="D63" s="854"/>
      <c r="E63" s="854"/>
      <c r="F63" s="854"/>
      <c r="G63" s="854"/>
      <c r="H63" s="854"/>
      <c r="I63" s="397"/>
      <c r="J63" s="397"/>
      <c r="K63" s="397"/>
      <c r="L63" s="397"/>
      <c r="M63" s="389"/>
      <c r="N63" s="389"/>
      <c r="O63" s="389"/>
      <c r="P63" s="389"/>
      <c r="Q63" s="389"/>
      <c r="R63" s="389"/>
      <c r="S63" s="389"/>
      <c r="T63" s="389"/>
      <c r="U63" s="389"/>
    </row>
    <row r="64" spans="1:22" s="62" customFormat="1" ht="24.95" customHeight="1">
      <c r="A64" s="96"/>
      <c r="B64" s="60"/>
      <c r="C64" s="857"/>
      <c r="D64" s="857"/>
      <c r="E64" s="857"/>
      <c r="F64" s="857"/>
      <c r="G64" s="857"/>
      <c r="H64" s="857"/>
      <c r="I64" s="397"/>
      <c r="J64" s="397"/>
      <c r="K64" s="398"/>
      <c r="L64" s="398"/>
      <c r="M64" s="63"/>
      <c r="N64" s="63"/>
      <c r="O64" s="63"/>
      <c r="P64" s="63"/>
      <c r="Q64" s="63"/>
      <c r="R64" s="63"/>
      <c r="S64" s="63"/>
      <c r="T64" s="63"/>
      <c r="U64" s="63"/>
    </row>
    <row r="65" spans="1:45" s="62" customFormat="1" ht="24.95" customHeight="1">
      <c r="A65" s="96"/>
      <c r="B65" s="60"/>
      <c r="C65" s="63"/>
      <c r="D65" s="63"/>
      <c r="E65" s="63"/>
      <c r="F65" s="63"/>
      <c r="G65" s="63"/>
      <c r="H65" s="63"/>
      <c r="I65" s="63"/>
      <c r="J65" s="63"/>
      <c r="K65" s="63"/>
      <c r="L65" s="63"/>
      <c r="M65" s="63"/>
      <c r="N65" s="63"/>
      <c r="O65" s="63"/>
      <c r="P65" s="63"/>
      <c r="Q65" s="63"/>
      <c r="R65" s="63"/>
      <c r="S65" s="63"/>
      <c r="T65" s="63"/>
      <c r="U65" s="63"/>
    </row>
    <row r="66" spans="1:45" s="62" customFormat="1" ht="24.95" customHeight="1">
      <c r="A66" s="96"/>
      <c r="B66" s="60"/>
      <c r="C66" s="225" t="str">
        <f>Índice!D72</f>
        <v>GRI 303-4</v>
      </c>
      <c r="D66" s="729" t="str">
        <f>Índice!E72</f>
        <v>Water discharge</v>
      </c>
      <c r="E66" s="730"/>
      <c r="F66" s="730"/>
      <c r="G66" s="730"/>
      <c r="H66" s="730"/>
      <c r="I66" s="731"/>
      <c r="J66" s="63"/>
      <c r="K66" s="63"/>
      <c r="L66" s="63"/>
      <c r="M66" s="63"/>
      <c r="N66" s="63"/>
      <c r="O66" s="63"/>
      <c r="P66" s="63"/>
      <c r="Q66" s="63"/>
      <c r="R66" s="63"/>
      <c r="S66" s="63"/>
      <c r="T66" s="63"/>
      <c r="U66" s="63"/>
      <c r="V66" s="65"/>
      <c r="W66" s="65"/>
      <c r="X66" s="65"/>
      <c r="Y66" s="65"/>
      <c r="Z66" s="66"/>
      <c r="AA66" s="65"/>
      <c r="AB66" s="65"/>
      <c r="AC66" s="65"/>
      <c r="AD66" s="65"/>
      <c r="AE66" s="65"/>
      <c r="AF66" s="65"/>
      <c r="AG66" s="65"/>
      <c r="AH66" s="65"/>
      <c r="AI66" s="65"/>
      <c r="AJ66" s="65"/>
      <c r="AK66" s="65"/>
      <c r="AL66" s="65"/>
      <c r="AM66" s="65"/>
      <c r="AN66" s="65"/>
      <c r="AO66" s="66"/>
      <c r="AP66" s="65"/>
      <c r="AQ66" s="65"/>
      <c r="AR66" s="65"/>
      <c r="AS66" s="65"/>
    </row>
    <row r="67" spans="1:45" s="62" customFormat="1" ht="24.95" customHeight="1">
      <c r="A67" s="96"/>
      <c r="B67" s="60"/>
      <c r="C67" s="844" t="s">
        <v>605</v>
      </c>
      <c r="D67" s="844"/>
      <c r="E67" s="844"/>
      <c r="F67" s="844"/>
      <c r="G67" s="844"/>
      <c r="H67" s="844"/>
      <c r="I67" s="844"/>
      <c r="J67" s="59"/>
      <c r="K67" s="59"/>
      <c r="L67" s="59"/>
      <c r="M67" s="59"/>
      <c r="N67" s="59"/>
      <c r="O67" s="59"/>
      <c r="P67" s="63"/>
      <c r="Q67" s="63"/>
      <c r="R67" s="63"/>
      <c r="S67" s="63"/>
      <c r="T67" s="63"/>
      <c r="U67" s="63"/>
    </row>
    <row r="68" spans="1:45" s="62" customFormat="1" ht="24.95" customHeight="1">
      <c r="A68" s="96"/>
      <c r="B68" s="60"/>
      <c r="C68" s="394" t="s">
        <v>607</v>
      </c>
      <c r="D68" s="63"/>
      <c r="E68" s="63"/>
      <c r="F68" s="63"/>
      <c r="G68" s="63"/>
      <c r="H68" s="63"/>
      <c r="I68" s="63"/>
      <c r="J68" s="63"/>
      <c r="K68" s="63"/>
      <c r="L68" s="63"/>
      <c r="M68" s="63"/>
      <c r="N68" s="63"/>
      <c r="O68" s="63"/>
      <c r="P68" s="63"/>
      <c r="Q68" s="63"/>
      <c r="R68" s="63"/>
      <c r="S68" s="63"/>
      <c r="T68" s="63"/>
      <c r="U68" s="63"/>
    </row>
    <row r="69" spans="1:45" s="62" customFormat="1" ht="24.95" customHeight="1">
      <c r="A69" s="96"/>
      <c r="B69" s="60"/>
      <c r="C69" s="830" t="s">
        <v>606</v>
      </c>
      <c r="D69" s="830"/>
      <c r="E69" s="828">
        <v>2022</v>
      </c>
      <c r="F69" s="828"/>
      <c r="G69" s="828">
        <v>2023</v>
      </c>
      <c r="H69" s="828"/>
      <c r="I69" s="826">
        <v>2024</v>
      </c>
      <c r="J69" s="826"/>
      <c r="K69" s="63"/>
      <c r="L69" s="63"/>
      <c r="M69" s="63"/>
      <c r="N69" s="63"/>
      <c r="O69" s="63"/>
      <c r="P69" s="63"/>
      <c r="Q69" s="63"/>
      <c r="R69" s="63"/>
      <c r="S69" s="63"/>
      <c r="T69" s="63"/>
      <c r="U69" s="63"/>
      <c r="V69" s="63"/>
    </row>
    <row r="70" spans="1:45" s="62" customFormat="1" ht="24.95" customHeight="1" thickBot="1">
      <c r="A70" s="96"/>
      <c r="B70" s="60"/>
      <c r="C70" s="773"/>
      <c r="D70" s="773"/>
      <c r="E70" s="320" t="s">
        <v>594</v>
      </c>
      <c r="F70" s="320" t="s">
        <v>595</v>
      </c>
      <c r="G70" s="320" t="s">
        <v>594</v>
      </c>
      <c r="H70" s="320" t="s">
        <v>595</v>
      </c>
      <c r="I70" s="321" t="s">
        <v>594</v>
      </c>
      <c r="J70" s="321" t="s">
        <v>595</v>
      </c>
      <c r="K70" s="63"/>
      <c r="L70" s="63"/>
      <c r="M70" s="63"/>
      <c r="N70" s="63"/>
      <c r="O70" s="63"/>
      <c r="P70" s="63"/>
      <c r="Q70" s="63"/>
      <c r="R70" s="63"/>
      <c r="S70" s="63"/>
      <c r="T70" s="63"/>
      <c r="U70" s="63"/>
      <c r="V70" s="63"/>
    </row>
    <row r="71" spans="1:45" s="62" customFormat="1" ht="24.95" customHeight="1">
      <c r="A71" s="96"/>
      <c r="B71" s="60"/>
      <c r="C71" s="782" t="s">
        <v>576</v>
      </c>
      <c r="D71" s="782"/>
      <c r="E71" s="335">
        <v>924.68</v>
      </c>
      <c r="F71" s="335">
        <v>0</v>
      </c>
      <c r="G71" s="335">
        <v>1316.27</v>
      </c>
      <c r="H71" s="335">
        <v>161.21</v>
      </c>
      <c r="I71" s="396">
        <v>1991.75</v>
      </c>
      <c r="J71" s="396">
        <v>185.32</v>
      </c>
      <c r="K71" s="63"/>
      <c r="L71" s="63"/>
      <c r="M71" s="63"/>
      <c r="N71" s="63"/>
      <c r="O71" s="63"/>
      <c r="P71" s="63"/>
      <c r="Q71" s="63"/>
      <c r="R71" s="63"/>
      <c r="S71" s="63"/>
      <c r="T71" s="63"/>
      <c r="U71" s="63"/>
      <c r="V71" s="63"/>
    </row>
    <row r="72" spans="1:45" s="62" customFormat="1" ht="24.95" customHeight="1">
      <c r="A72" s="96"/>
      <c r="B72" s="60"/>
      <c r="C72" s="764" t="s">
        <v>608</v>
      </c>
      <c r="D72" s="764"/>
      <c r="E72" s="335">
        <v>6.01</v>
      </c>
      <c r="F72" s="335">
        <v>0</v>
      </c>
      <c r="G72" s="335">
        <v>0</v>
      </c>
      <c r="H72" s="335">
        <v>0</v>
      </c>
      <c r="I72" s="396">
        <v>0</v>
      </c>
      <c r="J72" s="396">
        <v>0</v>
      </c>
      <c r="K72" s="63"/>
      <c r="L72" s="63"/>
      <c r="M72" s="63"/>
      <c r="N72" s="63"/>
      <c r="O72" s="63"/>
      <c r="P72" s="63"/>
      <c r="Q72" s="63"/>
      <c r="R72" s="63"/>
      <c r="S72" s="63"/>
      <c r="T72" s="63"/>
      <c r="U72" s="63"/>
      <c r="V72" s="63"/>
    </row>
    <row r="73" spans="1:45" s="62" customFormat="1" ht="24.95" customHeight="1">
      <c r="A73" s="96"/>
      <c r="B73" s="82"/>
      <c r="C73" s="764" t="s">
        <v>575</v>
      </c>
      <c r="D73" s="764"/>
      <c r="E73" s="335">
        <v>618.77</v>
      </c>
      <c r="F73" s="335">
        <v>0</v>
      </c>
      <c r="G73" s="335">
        <v>11136.38</v>
      </c>
      <c r="H73" s="335">
        <v>11136.38</v>
      </c>
      <c r="I73" s="396">
        <v>16165.2</v>
      </c>
      <c r="J73" s="396">
        <v>16165.2</v>
      </c>
      <c r="K73" s="63"/>
      <c r="L73" s="63"/>
      <c r="M73" s="63"/>
      <c r="N73" s="63"/>
      <c r="O73" s="63"/>
      <c r="P73" s="63"/>
      <c r="Q73" s="63"/>
      <c r="R73" s="63"/>
      <c r="S73" s="63"/>
      <c r="T73" s="63"/>
      <c r="U73" s="63"/>
      <c r="V73" s="63"/>
    </row>
    <row r="74" spans="1:45" s="62" customFormat="1" ht="24.95" customHeight="1">
      <c r="A74" s="96"/>
      <c r="B74" s="82"/>
      <c r="C74" s="764" t="s">
        <v>609</v>
      </c>
      <c r="D74" s="764"/>
      <c r="E74" s="335">
        <v>72.2</v>
      </c>
      <c r="F74" s="335">
        <v>65.73</v>
      </c>
      <c r="G74" s="335">
        <v>29.95</v>
      </c>
      <c r="H74" s="335">
        <v>0.2</v>
      </c>
      <c r="I74" s="396">
        <v>10.4</v>
      </c>
      <c r="J74" s="396">
        <v>0.05</v>
      </c>
      <c r="K74" s="63"/>
      <c r="L74" s="63"/>
      <c r="M74" s="63"/>
      <c r="N74" s="63"/>
      <c r="O74" s="63"/>
      <c r="P74" s="63"/>
      <c r="Q74" s="63"/>
      <c r="R74" s="63"/>
      <c r="S74" s="63"/>
      <c r="T74" s="63"/>
      <c r="U74" s="63"/>
      <c r="V74" s="63"/>
    </row>
    <row r="75" spans="1:45" s="62" customFormat="1" ht="24.95" customHeight="1">
      <c r="A75" s="96"/>
      <c r="B75" s="82"/>
      <c r="C75" s="764" t="s">
        <v>610</v>
      </c>
      <c r="D75" s="764"/>
      <c r="E75" s="335">
        <v>17.510000000000002</v>
      </c>
      <c r="F75" s="335">
        <v>0</v>
      </c>
      <c r="G75" s="335">
        <v>0</v>
      </c>
      <c r="H75" s="335">
        <v>0</v>
      </c>
      <c r="I75" s="396">
        <v>0</v>
      </c>
      <c r="J75" s="396">
        <v>0</v>
      </c>
      <c r="K75" s="63"/>
      <c r="L75" s="63"/>
      <c r="M75" s="63"/>
      <c r="N75" s="63"/>
      <c r="O75" s="63"/>
      <c r="P75" s="63"/>
      <c r="Q75" s="63"/>
      <c r="R75" s="63"/>
      <c r="S75" s="63"/>
      <c r="T75" s="63"/>
      <c r="U75" s="63"/>
      <c r="V75" s="63"/>
    </row>
    <row r="76" spans="1:45" s="62" customFormat="1" ht="24.95" customHeight="1">
      <c r="A76" s="96"/>
      <c r="B76" s="82"/>
      <c r="C76" s="781" t="s">
        <v>3</v>
      </c>
      <c r="D76" s="781"/>
      <c r="E76" s="337">
        <v>1639.16</v>
      </c>
      <c r="F76" s="337">
        <v>65.73</v>
      </c>
      <c r="G76" s="337">
        <v>12482.6</v>
      </c>
      <c r="H76" s="337">
        <v>11297.79</v>
      </c>
      <c r="I76" s="395">
        <v>18167.349999999999</v>
      </c>
      <c r="J76" s="395">
        <v>16350.57</v>
      </c>
      <c r="K76" s="63"/>
      <c r="L76" s="63"/>
      <c r="M76" s="63"/>
      <c r="N76" s="63"/>
      <c r="O76" s="63"/>
      <c r="P76" s="63"/>
      <c r="Q76" s="63"/>
      <c r="R76" s="63"/>
      <c r="S76" s="63"/>
      <c r="T76" s="63"/>
      <c r="U76" s="63"/>
      <c r="V76" s="63"/>
    </row>
    <row r="77" spans="1:45" s="62" customFormat="1" ht="35.1" customHeight="1">
      <c r="A77" s="96"/>
      <c r="B77" s="60"/>
      <c r="C77" s="781" t="s">
        <v>611</v>
      </c>
      <c r="D77" s="781"/>
      <c r="E77" s="400">
        <v>1020.39</v>
      </c>
      <c r="F77" s="400">
        <v>65.73</v>
      </c>
      <c r="G77" s="400">
        <v>1346.22</v>
      </c>
      <c r="H77" s="400">
        <v>161.41</v>
      </c>
      <c r="I77" s="401">
        <v>2002.15</v>
      </c>
      <c r="J77" s="401">
        <v>185.37</v>
      </c>
      <c r="K77" s="63"/>
      <c r="L77" s="63"/>
      <c r="M77" s="63"/>
      <c r="N77" s="63"/>
      <c r="O77" s="63"/>
      <c r="P77" s="63"/>
      <c r="Q77" s="63"/>
      <c r="R77" s="63"/>
      <c r="S77" s="63"/>
      <c r="T77" s="63"/>
      <c r="U77" s="63"/>
      <c r="V77" s="63"/>
    </row>
    <row r="78" spans="1:45" s="62" customFormat="1" ht="35.1" customHeight="1">
      <c r="A78" s="96"/>
      <c r="B78" s="60"/>
      <c r="C78" s="781" t="s">
        <v>612</v>
      </c>
      <c r="D78" s="781"/>
      <c r="E78" s="400">
        <v>618.77</v>
      </c>
      <c r="F78" s="400">
        <v>0</v>
      </c>
      <c r="G78" s="400">
        <v>11136.38</v>
      </c>
      <c r="H78" s="400">
        <v>11136.38</v>
      </c>
      <c r="I78" s="401">
        <v>16165.2</v>
      </c>
      <c r="J78" s="401">
        <v>16165.2</v>
      </c>
      <c r="K78" s="63"/>
      <c r="L78" s="63"/>
      <c r="M78" s="63"/>
      <c r="N78" s="63"/>
      <c r="O78" s="63"/>
      <c r="P78" s="63"/>
      <c r="Q78" s="63"/>
      <c r="R78" s="63"/>
      <c r="S78" s="63"/>
      <c r="T78" s="63"/>
      <c r="U78" s="63"/>
      <c r="V78" s="63"/>
    </row>
    <row r="79" spans="1:45" s="132" customFormat="1" ht="35.1" customHeight="1">
      <c r="A79" s="155"/>
      <c r="B79" s="82"/>
      <c r="C79" s="858" t="s">
        <v>619</v>
      </c>
      <c r="D79" s="858"/>
      <c r="E79" s="858"/>
      <c r="F79" s="858"/>
      <c r="G79" s="858"/>
      <c r="H79" s="858"/>
      <c r="I79" s="699"/>
      <c r="J79" s="699"/>
      <c r="K79" s="58"/>
      <c r="L79" s="58"/>
      <c r="M79" s="58"/>
      <c r="N79" s="58"/>
      <c r="O79" s="58"/>
      <c r="P79" s="58"/>
      <c r="Q79" s="58"/>
      <c r="R79" s="58"/>
      <c r="S79" s="58"/>
      <c r="T79" s="58"/>
      <c r="U79" s="58"/>
    </row>
    <row r="80" spans="1:45" s="132" customFormat="1" ht="35.1" customHeight="1">
      <c r="A80" s="155"/>
      <c r="B80" s="82"/>
      <c r="C80" s="847" t="s">
        <v>617</v>
      </c>
      <c r="D80" s="847"/>
      <c r="E80" s="847"/>
      <c r="F80" s="847"/>
      <c r="G80" s="847"/>
      <c r="H80" s="847"/>
      <c r="I80" s="409"/>
      <c r="J80" s="409"/>
      <c r="K80" s="58"/>
      <c r="L80" s="58"/>
      <c r="M80" s="58"/>
      <c r="N80" s="58"/>
      <c r="O80" s="58"/>
      <c r="P80" s="58"/>
      <c r="Q80" s="58"/>
      <c r="R80" s="58"/>
      <c r="S80" s="58"/>
      <c r="T80" s="58"/>
      <c r="U80" s="58"/>
    </row>
    <row r="81" spans="1:45" s="132" customFormat="1" ht="35.1" customHeight="1">
      <c r="A81" s="155"/>
      <c r="B81" s="82"/>
      <c r="C81" s="847" t="s">
        <v>618</v>
      </c>
      <c r="D81" s="847"/>
      <c r="E81" s="847"/>
      <c r="F81" s="847"/>
      <c r="G81" s="847"/>
      <c r="H81" s="847"/>
      <c r="I81" s="409"/>
      <c r="J81" s="409"/>
      <c r="K81" s="58"/>
      <c r="L81" s="58"/>
      <c r="M81" s="58"/>
      <c r="N81" s="58"/>
      <c r="O81" s="58"/>
      <c r="P81" s="58"/>
      <c r="Q81" s="58"/>
      <c r="R81" s="58"/>
      <c r="S81" s="58"/>
      <c r="T81" s="58"/>
      <c r="U81" s="58"/>
    </row>
    <row r="82" spans="1:45" s="132" customFormat="1" ht="35.1" customHeight="1">
      <c r="A82" s="155"/>
      <c r="B82" s="82"/>
      <c r="C82" s="849" t="s">
        <v>613</v>
      </c>
      <c r="D82" s="847"/>
      <c r="E82" s="847"/>
      <c r="F82" s="847"/>
      <c r="G82" s="847"/>
      <c r="H82" s="847"/>
      <c r="I82" s="409"/>
      <c r="J82" s="409"/>
      <c r="K82" s="58"/>
      <c r="L82" s="58"/>
      <c r="M82" s="58"/>
      <c r="N82" s="58"/>
      <c r="O82" s="58"/>
      <c r="P82" s="58"/>
      <c r="Q82" s="58"/>
      <c r="R82" s="58"/>
      <c r="S82" s="58"/>
      <c r="T82" s="58"/>
      <c r="U82" s="58"/>
    </row>
    <row r="83" spans="1:45" s="62" customFormat="1" ht="24.95" customHeight="1">
      <c r="A83" s="96"/>
      <c r="B83" s="82"/>
      <c r="C83" s="131"/>
      <c r="D83" s="63"/>
      <c r="E83" s="63"/>
      <c r="F83" s="63"/>
      <c r="G83" s="63"/>
      <c r="H83" s="63"/>
      <c r="I83" s="63"/>
      <c r="J83" s="63"/>
      <c r="K83" s="63"/>
      <c r="L83" s="63"/>
      <c r="M83" s="63"/>
      <c r="N83" s="63"/>
      <c r="O83" s="63"/>
      <c r="P83" s="63"/>
      <c r="Q83" s="63"/>
      <c r="R83" s="63"/>
      <c r="S83" s="63"/>
      <c r="T83" s="63"/>
      <c r="U83" s="63"/>
    </row>
    <row r="84" spans="1:45" s="62" customFormat="1" ht="24.95" customHeight="1">
      <c r="A84" s="96"/>
      <c r="B84" s="82"/>
      <c r="C84" s="225" t="str">
        <f>Índice!D73</f>
        <v>GRI 303-5</v>
      </c>
      <c r="D84" s="729" t="str">
        <f>Índice!E73</f>
        <v>Water consumption</v>
      </c>
      <c r="E84" s="730"/>
      <c r="F84" s="730"/>
      <c r="G84" s="730"/>
      <c r="H84" s="730"/>
      <c r="I84" s="731"/>
      <c r="J84" s="84"/>
      <c r="K84" s="52"/>
      <c r="L84" s="53"/>
      <c r="N84" s="63"/>
      <c r="O84" s="63"/>
      <c r="P84" s="69"/>
      <c r="Q84" s="69"/>
      <c r="R84" s="69"/>
      <c r="S84" s="69"/>
      <c r="T84" s="69"/>
      <c r="U84" s="70"/>
      <c r="V84" s="71"/>
      <c r="W84" s="71"/>
      <c r="X84" s="71"/>
      <c r="Y84" s="71"/>
      <c r="Z84" s="72"/>
      <c r="AA84" s="71"/>
      <c r="AB84" s="71"/>
      <c r="AC84" s="71"/>
      <c r="AD84" s="71"/>
      <c r="AE84" s="71"/>
      <c r="AF84" s="71"/>
      <c r="AG84" s="71"/>
      <c r="AH84" s="71"/>
      <c r="AI84" s="71"/>
      <c r="AJ84" s="71"/>
      <c r="AK84" s="71"/>
      <c r="AL84" s="71"/>
      <c r="AM84" s="71"/>
      <c r="AN84" s="71"/>
      <c r="AO84" s="66"/>
      <c r="AP84" s="65"/>
      <c r="AQ84" s="65"/>
      <c r="AR84" s="65"/>
      <c r="AS84" s="65"/>
    </row>
    <row r="85" spans="1:45" s="62" customFormat="1" ht="24.95" customHeight="1">
      <c r="A85" s="96"/>
      <c r="B85" s="82"/>
      <c r="C85" s="844" t="s">
        <v>620</v>
      </c>
      <c r="D85" s="844"/>
      <c r="E85" s="844"/>
      <c r="F85" s="844"/>
      <c r="G85" s="844"/>
      <c r="H85" s="844"/>
      <c r="I85" s="844"/>
      <c r="J85" s="59"/>
      <c r="K85" s="59"/>
      <c r="L85" s="59"/>
      <c r="M85" s="59"/>
      <c r="N85" s="59"/>
      <c r="O85" s="59"/>
      <c r="P85" s="63"/>
      <c r="Q85" s="63"/>
      <c r="R85" s="63"/>
      <c r="S85" s="63"/>
      <c r="T85" s="63"/>
      <c r="U85" s="63"/>
    </row>
    <row r="86" spans="1:45" s="62" customFormat="1" ht="24.95" customHeight="1">
      <c r="A86" s="96"/>
      <c r="B86" s="60"/>
      <c r="C86" s="394" t="s">
        <v>621</v>
      </c>
      <c r="D86" s="63"/>
      <c r="E86" s="63"/>
      <c r="F86" s="63"/>
      <c r="G86" s="63"/>
      <c r="H86" s="63"/>
      <c r="I86" s="63"/>
      <c r="J86" s="63"/>
      <c r="K86" s="63"/>
      <c r="L86" s="63"/>
      <c r="M86" s="63"/>
      <c r="N86" s="63"/>
      <c r="O86" s="63"/>
      <c r="P86" s="63"/>
      <c r="Q86" s="63"/>
      <c r="R86" s="63"/>
      <c r="S86" s="63"/>
      <c r="T86" s="63"/>
      <c r="U86" s="63"/>
    </row>
    <row r="87" spans="1:45" s="62" customFormat="1" ht="35.1" customHeight="1" thickBot="1">
      <c r="A87" s="96"/>
      <c r="B87" s="83"/>
      <c r="C87" s="773" t="s">
        <v>622</v>
      </c>
      <c r="D87" s="773"/>
      <c r="E87" s="320">
        <v>2022</v>
      </c>
      <c r="F87" s="320">
        <v>2023</v>
      </c>
      <c r="G87" s="321">
        <v>2024</v>
      </c>
      <c r="H87" s="63"/>
      <c r="I87" s="63"/>
      <c r="J87" s="63"/>
      <c r="K87" s="63"/>
      <c r="L87" s="63"/>
      <c r="M87" s="63"/>
      <c r="N87" s="63"/>
      <c r="O87" s="63"/>
      <c r="P87" s="63"/>
      <c r="Q87" s="63"/>
      <c r="R87" s="63"/>
      <c r="S87" s="63"/>
      <c r="T87" s="63"/>
      <c r="U87" s="63"/>
    </row>
    <row r="88" spans="1:45" s="62" customFormat="1" ht="24.95" customHeight="1">
      <c r="A88" s="96"/>
      <c r="B88" s="60"/>
      <c r="C88" s="825" t="s">
        <v>623</v>
      </c>
      <c r="D88" s="825"/>
      <c r="E88" s="349">
        <v>6780.37</v>
      </c>
      <c r="F88" s="349">
        <v>6167.7</v>
      </c>
      <c r="G88" s="402">
        <v>7440.32</v>
      </c>
      <c r="H88" s="63"/>
      <c r="I88" s="63"/>
      <c r="J88" s="63"/>
      <c r="K88" s="63"/>
      <c r="L88" s="63"/>
      <c r="M88" s="63"/>
      <c r="N88" s="63"/>
      <c r="O88" s="63"/>
      <c r="P88" s="63"/>
      <c r="Q88" s="63"/>
      <c r="R88" s="63"/>
      <c r="S88" s="63"/>
      <c r="T88" s="63"/>
      <c r="U88" s="63"/>
    </row>
    <row r="89" spans="1:45" s="62" customFormat="1" ht="24.95" customHeight="1">
      <c r="A89" s="96"/>
      <c r="B89" s="60"/>
      <c r="C89" s="764" t="s">
        <v>595</v>
      </c>
      <c r="D89" s="764"/>
      <c r="E89" s="342">
        <v>21.19</v>
      </c>
      <c r="F89" s="342">
        <v>89.7</v>
      </c>
      <c r="G89" s="403">
        <v>408.76</v>
      </c>
      <c r="H89" s="63"/>
      <c r="I89" s="63"/>
      <c r="J89" s="63"/>
      <c r="K89" s="63"/>
      <c r="L89" s="63"/>
      <c r="M89" s="63"/>
      <c r="N89" s="63"/>
      <c r="O89" s="63"/>
      <c r="P89" s="63"/>
      <c r="Q89" s="63"/>
      <c r="R89" s="63"/>
      <c r="S89" s="63"/>
      <c r="T89" s="63"/>
      <c r="U89" s="63"/>
    </row>
    <row r="90" spans="1:45" s="62" customFormat="1" ht="24.95" customHeight="1">
      <c r="A90" s="96"/>
      <c r="B90" s="60"/>
      <c r="C90" s="853" t="s">
        <v>624</v>
      </c>
      <c r="D90" s="853"/>
      <c r="E90" s="853"/>
      <c r="F90" s="853"/>
      <c r="G90" s="853"/>
      <c r="H90" s="63"/>
      <c r="I90" s="63"/>
      <c r="J90" s="63"/>
      <c r="K90" s="63"/>
      <c r="L90" s="63"/>
      <c r="M90" s="63"/>
      <c r="N90" s="63"/>
      <c r="O90" s="63"/>
      <c r="P90" s="63"/>
      <c r="Q90" s="63"/>
      <c r="R90" s="63"/>
      <c r="S90" s="63"/>
      <c r="T90" s="63"/>
      <c r="U90" s="63"/>
    </row>
    <row r="91" spans="1:45" s="62" customFormat="1" ht="24.95" customHeight="1">
      <c r="A91" s="96"/>
      <c r="B91" s="82"/>
      <c r="C91" s="854" t="s">
        <v>625</v>
      </c>
      <c r="D91" s="854"/>
      <c r="E91" s="854"/>
      <c r="F91" s="854"/>
      <c r="G91" s="854"/>
      <c r="H91" s="703"/>
      <c r="I91" s="63"/>
      <c r="J91" s="63"/>
      <c r="K91" s="63"/>
      <c r="L91" s="63"/>
      <c r="M91" s="63"/>
      <c r="N91" s="63"/>
      <c r="O91" s="63"/>
      <c r="P91" s="63"/>
      <c r="Q91" s="63"/>
      <c r="R91" s="63"/>
      <c r="S91" s="63"/>
      <c r="T91" s="63"/>
      <c r="U91" s="63"/>
    </row>
    <row r="92" spans="1:45" s="62" customFormat="1" ht="24.95" customHeight="1">
      <c r="A92" s="96"/>
      <c r="B92" s="60"/>
      <c r="C92" s="847"/>
      <c r="D92" s="847"/>
      <c r="E92" s="847"/>
      <c r="F92" s="847"/>
      <c r="G92" s="847"/>
      <c r="H92" s="847"/>
    </row>
    <row r="93" spans="1:45" s="62" customFormat="1" ht="35.1" customHeight="1">
      <c r="A93" s="96"/>
      <c r="B93" s="60"/>
      <c r="C93" s="225" t="str">
        <f>Índice!D74</f>
        <v>SASB IF-EU-140a.1</v>
      </c>
      <c r="D93" s="729" t="str">
        <f>Índice!E74</f>
        <v>(1) Total water withdrawn and (2) total water consumed, percentage of each in regions with High or Extremely High Baseline Water Stress</v>
      </c>
      <c r="E93" s="730"/>
      <c r="F93" s="730"/>
      <c r="G93" s="730"/>
      <c r="H93" s="730"/>
      <c r="I93" s="731"/>
      <c r="J93" s="95"/>
      <c r="K93" s="102"/>
      <c r="L93" s="95"/>
      <c r="N93" s="63"/>
      <c r="O93" s="63"/>
      <c r="P93" s="63"/>
      <c r="Q93" s="63"/>
      <c r="R93" s="63"/>
      <c r="S93" s="63"/>
      <c r="T93" s="63"/>
      <c r="U93" s="64"/>
      <c r="V93" s="65"/>
      <c r="W93" s="65"/>
      <c r="X93" s="65"/>
      <c r="Y93" s="65"/>
      <c r="Z93" s="66"/>
      <c r="AA93" s="65"/>
      <c r="AB93" s="65"/>
      <c r="AC93" s="65"/>
      <c r="AD93" s="65"/>
      <c r="AE93" s="65"/>
      <c r="AF93" s="65"/>
      <c r="AG93" s="65"/>
      <c r="AH93" s="65"/>
      <c r="AI93" s="65"/>
      <c r="AJ93" s="65"/>
      <c r="AK93" s="65"/>
      <c r="AL93" s="65"/>
      <c r="AM93" s="65"/>
      <c r="AN93" s="65"/>
      <c r="AO93" s="66"/>
      <c r="AP93" s="65"/>
      <c r="AQ93" s="65"/>
      <c r="AR93" s="65"/>
      <c r="AS93" s="65"/>
    </row>
    <row r="94" spans="1:45" s="62" customFormat="1" ht="24.95" customHeight="1">
      <c r="A94" s="96"/>
      <c r="B94" s="82"/>
      <c r="C94" s="726" t="s">
        <v>626</v>
      </c>
      <c r="D94" s="726"/>
      <c r="E94" s="726"/>
      <c r="F94" s="726"/>
      <c r="G94" s="726"/>
      <c r="H94" s="726"/>
      <c r="I94" s="726"/>
      <c r="J94" s="85"/>
      <c r="K94" s="85"/>
      <c r="L94" s="85"/>
      <c r="M94" s="722"/>
      <c r="N94" s="723"/>
      <c r="O94" s="723"/>
    </row>
    <row r="95" spans="1:45" s="62" customFormat="1" ht="24.95" customHeight="1">
      <c r="A95" s="96"/>
      <c r="B95" s="82"/>
      <c r="C95" s="725"/>
      <c r="D95" s="725"/>
      <c r="E95" s="725"/>
      <c r="F95" s="725"/>
      <c r="G95" s="725"/>
      <c r="H95" s="725"/>
      <c r="I95" s="725"/>
      <c r="J95" s="87"/>
      <c r="K95" s="87"/>
      <c r="L95" s="87"/>
      <c r="M95" s="716"/>
      <c r="N95" s="717"/>
      <c r="O95" s="717"/>
    </row>
    <row r="96" spans="1:45" s="62" customFormat="1" ht="24.95" customHeight="1">
      <c r="A96" s="96"/>
      <c r="B96" s="82"/>
      <c r="C96" s="200"/>
      <c r="D96" s="200"/>
      <c r="E96" s="200"/>
      <c r="F96" s="200"/>
      <c r="G96" s="200"/>
      <c r="H96" s="200"/>
      <c r="I96" s="200"/>
      <c r="J96" s="200"/>
      <c r="K96" s="200"/>
      <c r="L96" s="200"/>
      <c r="M96" s="200"/>
      <c r="N96" s="200"/>
      <c r="O96" s="200"/>
      <c r="P96" s="63"/>
      <c r="Q96" s="63"/>
      <c r="R96" s="63"/>
      <c r="S96" s="63"/>
      <c r="T96" s="63"/>
      <c r="U96" s="64"/>
      <c r="V96" s="65"/>
      <c r="W96" s="65"/>
      <c r="X96" s="65"/>
      <c r="Y96" s="65"/>
      <c r="Z96" s="66"/>
      <c r="AA96" s="65"/>
      <c r="AB96" s="65"/>
      <c r="AC96" s="65"/>
      <c r="AD96" s="65"/>
      <c r="AE96" s="65"/>
      <c r="AF96" s="65"/>
      <c r="AG96" s="65"/>
      <c r="AH96" s="65"/>
      <c r="AI96" s="65"/>
      <c r="AJ96" s="65"/>
      <c r="AK96" s="65"/>
      <c r="AL96" s="65"/>
      <c r="AM96" s="65"/>
      <c r="AN96" s="65"/>
      <c r="AO96" s="66"/>
      <c r="AP96" s="65"/>
      <c r="AQ96" s="65"/>
      <c r="AR96" s="65"/>
      <c r="AS96" s="65"/>
    </row>
    <row r="97" spans="1:45" s="62" customFormat="1" ht="24.95" customHeight="1">
      <c r="A97" s="96"/>
      <c r="B97" s="82"/>
      <c r="C97" s="225" t="str">
        <f>Índice!D75</f>
        <v>SASB IF-EU-140a.3</v>
      </c>
      <c r="D97" s="729" t="str">
        <f>Índice!E75</f>
        <v>Description of water management risks and discussion of strategies and practices to mitigate those risks</v>
      </c>
      <c r="E97" s="730"/>
      <c r="F97" s="730"/>
      <c r="G97" s="730"/>
      <c r="H97" s="730"/>
      <c r="I97" s="731"/>
      <c r="J97" s="200"/>
      <c r="K97" s="200"/>
      <c r="L97" s="200"/>
      <c r="M97" s="200"/>
      <c r="N97" s="200"/>
      <c r="O97" s="200"/>
      <c r="P97" s="63"/>
      <c r="Q97" s="63"/>
      <c r="R97" s="63"/>
      <c r="S97" s="63"/>
      <c r="T97" s="63"/>
      <c r="U97" s="64"/>
      <c r="V97" s="65"/>
      <c r="W97" s="65"/>
      <c r="X97" s="65"/>
      <c r="Y97" s="65"/>
      <c r="Z97" s="66"/>
      <c r="AA97" s="65"/>
      <c r="AB97" s="65"/>
      <c r="AC97" s="65"/>
      <c r="AD97" s="65"/>
      <c r="AE97" s="65"/>
      <c r="AF97" s="65"/>
      <c r="AG97" s="65"/>
      <c r="AH97" s="65"/>
      <c r="AI97" s="65"/>
      <c r="AJ97" s="65"/>
      <c r="AK97" s="65"/>
      <c r="AL97" s="65"/>
      <c r="AM97" s="65"/>
      <c r="AN97" s="65"/>
      <c r="AO97" s="66"/>
      <c r="AP97" s="65"/>
      <c r="AQ97" s="65"/>
      <c r="AR97" s="65"/>
      <c r="AS97" s="65"/>
    </row>
    <row r="98" spans="1:45" s="62" customFormat="1" ht="24.95" customHeight="1">
      <c r="A98" s="96"/>
      <c r="B98" s="82"/>
      <c r="C98" s="726" t="s">
        <v>627</v>
      </c>
      <c r="D98" s="726"/>
      <c r="E98" s="726"/>
      <c r="F98" s="726"/>
      <c r="G98" s="726"/>
      <c r="H98" s="726"/>
      <c r="I98" s="726"/>
      <c r="J98" s="85"/>
      <c r="K98" s="85"/>
      <c r="L98" s="85"/>
      <c r="M98" s="722"/>
      <c r="N98" s="723"/>
      <c r="O98" s="723"/>
    </row>
    <row r="99" spans="1:45" s="62" customFormat="1" ht="24.95" customHeight="1">
      <c r="A99" s="96"/>
      <c r="B99" s="82"/>
      <c r="C99" s="725"/>
      <c r="D99" s="725"/>
      <c r="E99" s="725"/>
      <c r="F99" s="725"/>
      <c r="G99" s="725"/>
      <c r="H99" s="725"/>
      <c r="I99" s="725"/>
      <c r="J99" s="87"/>
      <c r="K99" s="87"/>
      <c r="L99" s="87"/>
      <c r="M99" s="716"/>
      <c r="N99" s="717"/>
      <c r="O99" s="717"/>
    </row>
    <row r="100" spans="1:45" s="62" customFormat="1" ht="24.95" customHeight="1">
      <c r="A100" s="96"/>
      <c r="B100" s="61"/>
      <c r="C100" s="89"/>
      <c r="D100" s="89"/>
      <c r="E100" s="89"/>
      <c r="F100" s="89"/>
      <c r="G100" s="89"/>
      <c r="H100" s="89"/>
      <c r="I100" s="89"/>
    </row>
    <row r="101" spans="1:45" s="62" customFormat="1" ht="24.95" customHeight="1">
      <c r="A101" s="96"/>
      <c r="B101" s="61"/>
      <c r="C101" s="93"/>
      <c r="D101" s="93"/>
      <c r="E101" s="93"/>
      <c r="F101" s="93"/>
      <c r="G101" s="93"/>
      <c r="H101" s="93"/>
      <c r="I101" s="93"/>
    </row>
    <row r="102" spans="1:45" s="62" customFormat="1" ht="24.95" customHeight="1">
      <c r="A102" s="96"/>
      <c r="B102" s="61"/>
    </row>
    <row r="103" spans="1:45" s="62" customFormat="1" ht="24.95" customHeight="1">
      <c r="A103" s="96"/>
      <c r="B103" s="61"/>
    </row>
    <row r="104" spans="1:45" s="62" customFormat="1" ht="24.95" customHeight="1">
      <c r="A104" s="96"/>
      <c r="B104" s="61"/>
    </row>
    <row r="105" spans="1:45" s="62" customFormat="1" ht="24.95" customHeight="1">
      <c r="A105" s="96"/>
      <c r="B105" s="61"/>
    </row>
    <row r="106" spans="1:45" s="62" customFormat="1" ht="24.95" customHeight="1">
      <c r="A106" s="96"/>
      <c r="B106" s="61"/>
    </row>
    <row r="107" spans="1:45" s="62" customFormat="1" ht="24.95" customHeight="1">
      <c r="A107" s="96"/>
      <c r="B107" s="61"/>
    </row>
    <row r="108" spans="1:45" s="62" customFormat="1" ht="24.95" customHeight="1">
      <c r="A108" s="96"/>
      <c r="B108" s="61"/>
    </row>
    <row r="109" spans="1:45" s="62" customFormat="1" ht="24.95" customHeight="1">
      <c r="A109" s="96"/>
      <c r="B109" s="61"/>
    </row>
    <row r="110" spans="1:45" s="62" customFormat="1" ht="24.95" customHeight="1">
      <c r="A110" s="96"/>
      <c r="B110" s="61"/>
    </row>
    <row r="111" spans="1:45" s="62" customFormat="1" ht="24.95" customHeight="1">
      <c r="A111" s="96"/>
      <c r="B111" s="61"/>
    </row>
    <row r="112" spans="1:45" s="62" customFormat="1" ht="24.95" customHeight="1">
      <c r="A112" s="96"/>
      <c r="B112" s="61"/>
    </row>
    <row r="113" spans="1:2" s="62" customFormat="1" ht="24.95" customHeight="1">
      <c r="A113" s="96"/>
      <c r="B113" s="61"/>
    </row>
    <row r="114" spans="1:2" s="62" customFormat="1" ht="24.95" customHeight="1">
      <c r="A114" s="96"/>
      <c r="B114" s="61"/>
    </row>
    <row r="115" spans="1:2" s="62" customFormat="1" ht="24.95" customHeight="1">
      <c r="A115" s="96"/>
      <c r="B115" s="61"/>
    </row>
    <row r="116" spans="1:2" s="62" customFormat="1" ht="24.95" customHeight="1">
      <c r="A116" s="96"/>
      <c r="B116" s="61"/>
    </row>
    <row r="117" spans="1:2" s="62" customFormat="1" ht="24.95" customHeight="1">
      <c r="A117" s="96"/>
      <c r="B117" s="61"/>
    </row>
    <row r="118" spans="1:2" s="62" customFormat="1" ht="24.95" customHeight="1">
      <c r="A118" s="96"/>
      <c r="B118" s="61"/>
    </row>
    <row r="119" spans="1:2" ht="15.75" customHeight="1"/>
    <row r="120" spans="1:2" ht="15.75" customHeight="1"/>
    <row r="121" spans="1:2" ht="15.75" customHeight="1"/>
    <row r="122" spans="1:2" ht="15.75" customHeight="1"/>
    <row r="123" spans="1:2" ht="15.75" customHeight="1"/>
    <row r="124" spans="1:2" ht="15.75" customHeight="1"/>
    <row r="125" spans="1:2" ht="15.75" customHeight="1"/>
    <row r="126" spans="1:2" ht="15.75" customHeight="1"/>
    <row r="127" spans="1:2" ht="15.75" customHeight="1"/>
    <row r="128" spans="1:2"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sheetData>
  <sheetProtection algorithmName="SHA-512" hashValue="WeH5hJ7fVZI54L3eDsxD0luLDXQ+Ghb+H3UHsLwlAyQs7KnN5jCrjG2Y2LrqzzvndbHXFrYa4Sj9xSL3WEbbYw==" saltValue="8L/A6NIywMfJ/myXmn+mHA==" spinCount="100000" sheet="1" objects="1" scenarios="1" formatColumns="0" formatRows="0" autoFilter="0"/>
  <mergeCells count="157">
    <mergeCell ref="C94:I95"/>
    <mergeCell ref="C90:G90"/>
    <mergeCell ref="C91:G91"/>
    <mergeCell ref="E69:F69"/>
    <mergeCell ref="G69:H69"/>
    <mergeCell ref="I69:J69"/>
    <mergeCell ref="C61:H61"/>
    <mergeCell ref="C62:H62"/>
    <mergeCell ref="C63:H64"/>
    <mergeCell ref="C79:H79"/>
    <mergeCell ref="C80:H80"/>
    <mergeCell ref="C81:H81"/>
    <mergeCell ref="C78:D78"/>
    <mergeCell ref="C77:D77"/>
    <mergeCell ref="C76:D76"/>
    <mergeCell ref="C75:D75"/>
    <mergeCell ref="C74:D74"/>
    <mergeCell ref="C73:D73"/>
    <mergeCell ref="C72:D72"/>
    <mergeCell ref="C71:D71"/>
    <mergeCell ref="C69:D70"/>
    <mergeCell ref="C85:I85"/>
    <mergeCell ref="C89:D89"/>
    <mergeCell ref="C88:D88"/>
    <mergeCell ref="C39:D39"/>
    <mergeCell ref="C40:D40"/>
    <mergeCell ref="C41:D41"/>
    <mergeCell ref="C42:D42"/>
    <mergeCell ref="C43:D43"/>
    <mergeCell ref="C44:D44"/>
    <mergeCell ref="C45:D45"/>
    <mergeCell ref="C46:D46"/>
    <mergeCell ref="C47:D47"/>
    <mergeCell ref="C23:I26"/>
    <mergeCell ref="D28:I28"/>
    <mergeCell ref="C29:I33"/>
    <mergeCell ref="C38:D38"/>
    <mergeCell ref="C37:D37"/>
    <mergeCell ref="C35:D36"/>
    <mergeCell ref="G15:H15"/>
    <mergeCell ref="G14:H14"/>
    <mergeCell ref="I20:J20"/>
    <mergeCell ref="I19:J19"/>
    <mergeCell ref="I18:J18"/>
    <mergeCell ref="I17:J17"/>
    <mergeCell ref="I16:J16"/>
    <mergeCell ref="I15:J15"/>
    <mergeCell ref="I14:J14"/>
    <mergeCell ref="C20:D20"/>
    <mergeCell ref="C18:D18"/>
    <mergeCell ref="C19:D19"/>
    <mergeCell ref="C17:D17"/>
    <mergeCell ref="C16:D16"/>
    <mergeCell ref="E35:F35"/>
    <mergeCell ref="G35:H35"/>
    <mergeCell ref="I35:J35"/>
    <mergeCell ref="E20:F20"/>
    <mergeCell ref="E19:F19"/>
    <mergeCell ref="E18:F18"/>
    <mergeCell ref="E17:F17"/>
    <mergeCell ref="E16:F16"/>
    <mergeCell ref="E15:F15"/>
    <mergeCell ref="E14:F14"/>
    <mergeCell ref="I13:J13"/>
    <mergeCell ref="D22:I22"/>
    <mergeCell ref="C13:D13"/>
    <mergeCell ref="G13:H13"/>
    <mergeCell ref="M98:O99"/>
    <mergeCell ref="M94:O95"/>
    <mergeCell ref="E58:E59"/>
    <mergeCell ref="F58:F59"/>
    <mergeCell ref="G58:G59"/>
    <mergeCell ref="H58:H59"/>
    <mergeCell ref="I58:I59"/>
    <mergeCell ref="J58:J59"/>
    <mergeCell ref="E56:E57"/>
    <mergeCell ref="F56:F57"/>
    <mergeCell ref="G56:G57"/>
    <mergeCell ref="H56:H57"/>
    <mergeCell ref="I56:I57"/>
    <mergeCell ref="J56:J57"/>
    <mergeCell ref="D97:I97"/>
    <mergeCell ref="C98:I99"/>
    <mergeCell ref="C92:H92"/>
    <mergeCell ref="D84:I84"/>
    <mergeCell ref="C58:D58"/>
    <mergeCell ref="C59:D59"/>
    <mergeCell ref="C60:D60"/>
    <mergeCell ref="C56:D56"/>
    <mergeCell ref="C82:H82"/>
    <mergeCell ref="D93:I93"/>
    <mergeCell ref="C87:D87"/>
    <mergeCell ref="D66:I66"/>
    <mergeCell ref="C67:I67"/>
    <mergeCell ref="C57:D57"/>
    <mergeCell ref="G45:G46"/>
    <mergeCell ref="H45:H46"/>
    <mergeCell ref="I45:I46"/>
    <mergeCell ref="E53:E54"/>
    <mergeCell ref="F53:F54"/>
    <mergeCell ref="G53:G54"/>
    <mergeCell ref="H53:H54"/>
    <mergeCell ref="I53:I54"/>
    <mergeCell ref="C48:D48"/>
    <mergeCell ref="C49:D49"/>
    <mergeCell ref="C50:D50"/>
    <mergeCell ref="C51:D51"/>
    <mergeCell ref="C52:D52"/>
    <mergeCell ref="C53:D53"/>
    <mergeCell ref="C54:D54"/>
    <mergeCell ref="C55:D55"/>
    <mergeCell ref="J53:J54"/>
    <mergeCell ref="E43:E44"/>
    <mergeCell ref="F43:F44"/>
    <mergeCell ref="G43:G44"/>
    <mergeCell ref="H43:H44"/>
    <mergeCell ref="I43:I44"/>
    <mergeCell ref="J43:J44"/>
    <mergeCell ref="E45:E46"/>
    <mergeCell ref="F45:F46"/>
    <mergeCell ref="J48:J49"/>
    <mergeCell ref="E48:E49"/>
    <mergeCell ref="F48:F49"/>
    <mergeCell ref="G48:G49"/>
    <mergeCell ref="H48:H49"/>
    <mergeCell ref="I48:I49"/>
    <mergeCell ref="J45:J46"/>
    <mergeCell ref="E51:E52"/>
    <mergeCell ref="F51:F52"/>
    <mergeCell ref="G51:G52"/>
    <mergeCell ref="H51:H52"/>
    <mergeCell ref="I51:I52"/>
    <mergeCell ref="J51:J52"/>
    <mergeCell ref="K6:L6"/>
    <mergeCell ref="C12:F12"/>
    <mergeCell ref="J40:J41"/>
    <mergeCell ref="E38:E39"/>
    <mergeCell ref="F38:F39"/>
    <mergeCell ref="G38:G39"/>
    <mergeCell ref="H38:H39"/>
    <mergeCell ref="I38:I39"/>
    <mergeCell ref="J38:J39"/>
    <mergeCell ref="E40:E41"/>
    <mergeCell ref="F40:F41"/>
    <mergeCell ref="G40:G41"/>
    <mergeCell ref="H40:H41"/>
    <mergeCell ref="I40:I41"/>
    <mergeCell ref="D6:I6"/>
    <mergeCell ref="C7:I11"/>
    <mergeCell ref="E13:F13"/>
    <mergeCell ref="G20:H20"/>
    <mergeCell ref="G18:H18"/>
    <mergeCell ref="G19:H19"/>
    <mergeCell ref="G17:H17"/>
    <mergeCell ref="G16:H16"/>
    <mergeCell ref="C15:D15"/>
    <mergeCell ref="C14:D14"/>
  </mergeCells>
  <hyperlinks>
    <hyperlink ref="E3" location="'Recursos hídricos'!C6" display="GRI 303-1" xr:uid="{0A71407A-7380-475B-973E-0E41259D293A}"/>
    <hyperlink ref="F3" location="'Recursos hídricos'!C22" display="GRI 303-2" xr:uid="{E53C6823-E966-46EB-A65E-3AC2F55AA31D}"/>
    <hyperlink ref="G3" location="'Recursos hídricos'!C28" display="GRI 303-3" xr:uid="{1BB5C352-B72D-400D-916D-419F612624DC}"/>
    <hyperlink ref="H3" location="'Recursos hídricos'!C66" display="GRI 303-4" xr:uid="{8A7732CC-FC9F-47B0-9EE7-D087D0F7746E}"/>
    <hyperlink ref="I3" location="'Recursos hídricos'!C84" display="GRI 303-5" xr:uid="{0C00565E-88B4-4C8A-8E4C-A22B788BBD35}"/>
    <hyperlink ref="E4" location="'Recursos hídricos'!C93" display="SASB IF-EU-140a.1" xr:uid="{DE154C8C-435E-42B4-8A2B-9F68C309823F}"/>
    <hyperlink ref="F4" location="'Recursos hídricos'!C97" display="SASB IF-EU-140a.3" xr:uid="{42B6E74A-16D4-4BAD-8980-62E70F6FEE0F}"/>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9EC5-FBBD-4FF4-9F05-39BEA132C83D}">
  <sheetPr>
    <tabColor rgb="FF00A0A8"/>
  </sheetPr>
  <dimension ref="A1:AT784"/>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279" customWidth="1"/>
    <col min="2" max="2" width="3.7109375" style="254" customWidth="1"/>
    <col min="3" max="9" width="20.85546875" style="262" customWidth="1"/>
    <col min="10" max="12" width="14.140625" style="262" customWidth="1"/>
    <col min="13" max="13" width="7.140625" style="262" customWidth="1"/>
    <col min="14" max="21" width="14.140625" style="262" hidden="1" customWidth="1"/>
    <col min="22" max="23" width="30" style="262" hidden="1" customWidth="1"/>
    <col min="24" max="31" width="18.140625" style="262" hidden="1" customWidth="1"/>
    <col min="32" max="33" width="18.140625" style="255" hidden="1" customWidth="1"/>
    <col min="34" max="16384" width="0" style="255" hidden="1"/>
  </cols>
  <sheetData>
    <row r="1" spans="1:46" s="62" customFormat="1"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232" t="str">
        <f>Índice!B76</f>
        <v>NATURAL CAPITAL</v>
      </c>
      <c r="D3" s="60"/>
      <c r="E3" s="227" t="s">
        <v>119</v>
      </c>
      <c r="F3" s="227" t="s">
        <v>120</v>
      </c>
      <c r="G3" s="227" t="s">
        <v>121</v>
      </c>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Índice!C76</f>
        <v>Air emissions</v>
      </c>
      <c r="D4" s="60"/>
      <c r="E4" s="145"/>
      <c r="F4" s="145"/>
      <c r="G4" s="145"/>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35.1" customHeight="1">
      <c r="A6" s="96"/>
      <c r="B6" s="60"/>
      <c r="C6" s="225" t="str">
        <f>Índice!D77</f>
        <v>SASB IF-EU-120a.1</v>
      </c>
      <c r="D6" s="729" t="str">
        <f>Índice!E77</f>
        <v>Air emissions for the following pollutants: (1) NOx (excluding N2O), (2) SOx, (3) particulate matter (MP10), (4) lead (Pb), and (5) mercury (Hg); percentage of each in or near densely populated areas.</v>
      </c>
      <c r="E6" s="730"/>
      <c r="F6" s="730"/>
      <c r="G6" s="730"/>
      <c r="H6" s="730"/>
      <c r="I6" s="731"/>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726" t="s">
        <v>628</v>
      </c>
      <c r="D7" s="726"/>
      <c r="E7" s="726"/>
      <c r="F7" s="726"/>
      <c r="G7" s="726"/>
      <c r="H7" s="726"/>
      <c r="I7" s="726"/>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25"/>
      <c r="D8" s="725"/>
      <c r="E8" s="725"/>
      <c r="F8" s="725"/>
      <c r="G8" s="725"/>
      <c r="H8" s="725"/>
      <c r="I8" s="725"/>
      <c r="J8" s="87"/>
      <c r="K8" s="87"/>
      <c r="L8" s="87"/>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25"/>
      <c r="D9" s="725"/>
      <c r="E9" s="725"/>
      <c r="F9" s="725"/>
      <c r="G9" s="725"/>
      <c r="H9" s="725"/>
      <c r="I9" s="725"/>
      <c r="J9" s="87"/>
      <c r="K9" s="87"/>
      <c r="L9" s="87"/>
      <c r="M9" s="92"/>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8"/>
      <c r="B10" s="76"/>
      <c r="C10" s="725"/>
      <c r="D10" s="725"/>
      <c r="E10" s="725"/>
      <c r="F10" s="725"/>
      <c r="G10" s="725"/>
      <c r="H10" s="725"/>
      <c r="I10" s="725"/>
      <c r="J10" s="87"/>
      <c r="K10" s="87"/>
      <c r="L10" s="87"/>
      <c r="M10" s="80"/>
      <c r="N10" s="79"/>
      <c r="O10" s="81"/>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8"/>
      <c r="B11" s="76"/>
      <c r="C11" s="758"/>
      <c r="D11" s="758"/>
      <c r="E11" s="758"/>
      <c r="F11" s="758"/>
      <c r="G11" s="758"/>
      <c r="H11" s="758"/>
      <c r="I11" s="758"/>
      <c r="J11" s="87"/>
      <c r="K11" s="87"/>
      <c r="L11" s="87"/>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row>
    <row r="13" spans="1:46" s="62" customFormat="1" ht="24.95" customHeight="1">
      <c r="A13" s="96"/>
      <c r="B13" s="76"/>
      <c r="C13" s="327" t="str">
        <f>Índice!D76</f>
        <v>GRI 305-7</v>
      </c>
      <c r="D13" s="729" t="str">
        <f>Índice!E76</f>
        <v>NOX, SOX, and other significant air emissions</v>
      </c>
      <c r="E13" s="730"/>
      <c r="F13" s="730"/>
      <c r="G13" s="730"/>
      <c r="H13" s="730"/>
      <c r="I13" s="731"/>
      <c r="J13" s="60"/>
      <c r="K13" s="60"/>
      <c r="L13" s="102"/>
      <c r="M13" s="95"/>
      <c r="O13" s="63"/>
      <c r="P13" s="63"/>
      <c r="Q13" s="63"/>
      <c r="R13" s="63"/>
      <c r="S13" s="63"/>
      <c r="T13" s="63"/>
      <c r="U13" s="64"/>
      <c r="V13" s="65"/>
      <c r="W13" s="65"/>
      <c r="X13" s="65"/>
      <c r="Y13" s="65"/>
      <c r="Z13" s="66"/>
      <c r="AA13" s="65"/>
      <c r="AB13" s="65"/>
      <c r="AC13" s="65"/>
      <c r="AD13" s="65"/>
      <c r="AE13" s="65"/>
      <c r="AF13" s="65"/>
      <c r="AG13" s="65"/>
      <c r="AH13" s="65"/>
      <c r="AI13" s="65"/>
      <c r="AJ13" s="65"/>
      <c r="AK13" s="65"/>
      <c r="AL13" s="65"/>
      <c r="AM13" s="65"/>
      <c r="AN13" s="65"/>
      <c r="AO13" s="66"/>
      <c r="AP13" s="65"/>
      <c r="AQ13" s="65"/>
      <c r="AR13" s="65"/>
      <c r="AS13" s="65"/>
    </row>
    <row r="14" spans="1:46" s="62" customFormat="1" ht="35.1" customHeight="1">
      <c r="A14" s="96"/>
      <c r="B14" s="76"/>
      <c r="C14" s="358" t="str">
        <f>Índice!D78</f>
        <v>SASB EM-EP-120a.1</v>
      </c>
      <c r="D14" s="729" t="str">
        <f>Índice!E78</f>
        <v>Air emissions for the following pollutants: (1) NOx (excluding N2O), (2) SOx, (3) volatile organic compounds (VOCs), and (4) particulate matter (PM10).</v>
      </c>
      <c r="E14" s="730"/>
      <c r="F14" s="730"/>
      <c r="G14" s="730"/>
      <c r="H14" s="730"/>
      <c r="I14" s="731"/>
      <c r="J14" s="95"/>
      <c r="K14" s="95"/>
      <c r="L14" s="95"/>
      <c r="M14" s="95"/>
      <c r="O14" s="63"/>
      <c r="P14" s="63"/>
      <c r="Q14" s="63"/>
      <c r="R14" s="63"/>
      <c r="S14" s="63"/>
      <c r="T14" s="63"/>
      <c r="U14" s="64"/>
      <c r="V14" s="65"/>
      <c r="W14" s="65"/>
      <c r="X14" s="65"/>
      <c r="Y14" s="65"/>
      <c r="Z14" s="66"/>
      <c r="AA14" s="65"/>
      <c r="AB14" s="65"/>
      <c r="AC14" s="65"/>
      <c r="AD14" s="65"/>
      <c r="AE14" s="65"/>
      <c r="AF14" s="65"/>
      <c r="AG14" s="65"/>
      <c r="AH14" s="65"/>
      <c r="AI14" s="65"/>
      <c r="AJ14" s="65"/>
      <c r="AK14" s="65"/>
      <c r="AL14" s="65"/>
      <c r="AM14" s="65"/>
      <c r="AN14" s="65"/>
      <c r="AO14" s="66"/>
      <c r="AP14" s="65"/>
      <c r="AQ14" s="65"/>
      <c r="AR14" s="65"/>
      <c r="AS14" s="65"/>
    </row>
    <row r="15" spans="1:46" s="62" customFormat="1" ht="30" customHeight="1">
      <c r="A15" s="96"/>
      <c r="B15" s="76"/>
      <c r="C15" s="726" t="s">
        <v>629</v>
      </c>
      <c r="D15" s="726"/>
      <c r="E15" s="726"/>
      <c r="F15" s="726"/>
      <c r="G15" s="726"/>
      <c r="H15" s="726"/>
      <c r="I15" s="726"/>
      <c r="J15" s="85"/>
      <c r="K15" s="85"/>
      <c r="L15" s="85"/>
      <c r="M15" s="73"/>
    </row>
    <row r="16" spans="1:46" s="62" customFormat="1" ht="24.95" customHeight="1">
      <c r="A16" s="96"/>
      <c r="B16" s="76"/>
      <c r="C16" s="725"/>
      <c r="D16" s="725"/>
      <c r="E16" s="725"/>
      <c r="F16" s="725"/>
      <c r="G16" s="725"/>
      <c r="H16" s="725"/>
      <c r="I16" s="725"/>
      <c r="J16" s="87"/>
      <c r="K16" s="87"/>
      <c r="L16" s="87"/>
      <c r="M16" s="77"/>
    </row>
    <row r="17" spans="1:13" s="62" customFormat="1" ht="24.95" customHeight="1">
      <c r="A17" s="96"/>
      <c r="B17" s="76"/>
      <c r="C17" s="859" t="s">
        <v>630</v>
      </c>
      <c r="D17" s="860"/>
      <c r="E17" s="860"/>
      <c r="F17" s="860"/>
      <c r="G17" s="87"/>
      <c r="H17" s="87"/>
      <c r="I17" s="87"/>
      <c r="J17" s="87"/>
      <c r="K17" s="87"/>
      <c r="L17" s="87"/>
      <c r="M17" s="77"/>
    </row>
    <row r="18" spans="1:13" s="62" customFormat="1" ht="24.95" customHeight="1" thickBot="1">
      <c r="A18" s="96"/>
      <c r="B18" s="76"/>
      <c r="C18" s="773" t="s">
        <v>220</v>
      </c>
      <c r="D18" s="773"/>
      <c r="E18" s="320">
        <v>2022</v>
      </c>
      <c r="F18" s="320">
        <v>2023</v>
      </c>
      <c r="G18" s="321">
        <v>2024</v>
      </c>
      <c r="H18" s="63"/>
      <c r="I18" s="63"/>
    </row>
    <row r="19" spans="1:13" s="62" customFormat="1" ht="24.95" customHeight="1">
      <c r="A19" s="96"/>
      <c r="B19" s="76"/>
      <c r="C19" s="782" t="s">
        <v>181</v>
      </c>
      <c r="D19" s="782"/>
      <c r="E19" s="342">
        <v>489.71</v>
      </c>
      <c r="F19" s="342">
        <v>1039.56</v>
      </c>
      <c r="G19" s="403">
        <v>2498.66</v>
      </c>
      <c r="H19" s="63"/>
      <c r="I19" s="63"/>
    </row>
    <row r="20" spans="1:13" s="62" customFormat="1" ht="24.95" customHeight="1">
      <c r="A20" s="96"/>
      <c r="B20" s="76"/>
      <c r="C20" s="764" t="s">
        <v>182</v>
      </c>
      <c r="D20" s="764"/>
      <c r="E20" s="342">
        <v>0</v>
      </c>
      <c r="F20" s="342">
        <v>355.87</v>
      </c>
      <c r="G20" s="403">
        <v>3336.28</v>
      </c>
      <c r="H20" s="63"/>
      <c r="I20" s="63"/>
    </row>
    <row r="21" spans="1:13" s="62" customFormat="1" ht="24.95" customHeight="1">
      <c r="A21" s="96"/>
      <c r="B21" s="76"/>
      <c r="C21" s="764" t="s">
        <v>631</v>
      </c>
      <c r="D21" s="764"/>
      <c r="E21" s="342">
        <v>0</v>
      </c>
      <c r="F21" s="342">
        <v>25.93</v>
      </c>
      <c r="G21" s="403">
        <v>113.58</v>
      </c>
      <c r="H21" s="63"/>
      <c r="I21" s="63"/>
    </row>
    <row r="22" spans="1:13" s="62" customFormat="1" ht="35.1" customHeight="1">
      <c r="A22" s="96"/>
      <c r="B22" s="76"/>
      <c r="C22" s="764" t="s">
        <v>632</v>
      </c>
      <c r="D22" s="764"/>
      <c r="E22" s="342">
        <v>202.32</v>
      </c>
      <c r="F22" s="342">
        <v>181.02</v>
      </c>
      <c r="G22" s="403">
        <v>529.39</v>
      </c>
      <c r="H22" s="63"/>
      <c r="I22" s="63"/>
    </row>
    <row r="23" spans="1:13" s="62" customFormat="1" ht="35.1" customHeight="1">
      <c r="A23" s="96"/>
      <c r="B23" s="76"/>
      <c r="C23" s="854" t="s">
        <v>635</v>
      </c>
      <c r="D23" s="854"/>
      <c r="E23" s="854"/>
      <c r="F23" s="854"/>
      <c r="G23" s="854"/>
      <c r="H23" s="409"/>
      <c r="I23" s="409"/>
      <c r="J23" s="409"/>
      <c r="K23" s="409"/>
      <c r="L23" s="410"/>
    </row>
    <row r="24" spans="1:13" s="62" customFormat="1" ht="56.25" customHeight="1">
      <c r="A24" s="96"/>
      <c r="B24" s="76"/>
      <c r="C24" s="854" t="s">
        <v>636</v>
      </c>
      <c r="D24" s="854"/>
      <c r="E24" s="854"/>
      <c r="F24" s="854"/>
      <c r="G24" s="854"/>
      <c r="H24" s="409"/>
      <c r="I24" s="409"/>
      <c r="J24" s="409"/>
      <c r="K24" s="409"/>
      <c r="L24" s="410"/>
    </row>
    <row r="25" spans="1:13" s="62" customFormat="1" ht="48.75" customHeight="1">
      <c r="A25" s="96"/>
      <c r="B25" s="76"/>
      <c r="C25" s="854" t="s">
        <v>637</v>
      </c>
      <c r="D25" s="854"/>
      <c r="E25" s="854"/>
      <c r="F25" s="854"/>
      <c r="G25" s="854"/>
      <c r="H25" s="409"/>
      <c r="I25" s="409"/>
      <c r="J25" s="409"/>
      <c r="K25" s="409"/>
      <c r="L25" s="410"/>
    </row>
    <row r="26" spans="1:13" s="62" customFormat="1" ht="47.25" customHeight="1">
      <c r="A26" s="96"/>
      <c r="B26" s="60"/>
      <c r="C26" s="854" t="s">
        <v>633</v>
      </c>
      <c r="D26" s="854"/>
      <c r="E26" s="854"/>
      <c r="F26" s="854"/>
      <c r="G26" s="854"/>
      <c r="H26" s="409"/>
      <c r="I26" s="409"/>
      <c r="J26" s="409"/>
      <c r="K26" s="409"/>
      <c r="L26" s="410"/>
    </row>
    <row r="27" spans="1:13" s="62" customFormat="1" ht="35.1" customHeight="1">
      <c r="A27" s="96"/>
      <c r="B27" s="60"/>
      <c r="C27" s="854" t="s">
        <v>634</v>
      </c>
      <c r="D27" s="854"/>
      <c r="E27" s="854"/>
      <c r="F27" s="854"/>
      <c r="G27" s="854"/>
      <c r="H27" s="409"/>
      <c r="I27" s="409"/>
      <c r="J27" s="409"/>
      <c r="K27" s="409"/>
      <c r="L27" s="410"/>
    </row>
    <row r="28" spans="1:13" s="62" customFormat="1" ht="35.1" customHeight="1">
      <c r="A28" s="96"/>
      <c r="B28" s="60"/>
      <c r="C28" s="409"/>
      <c r="D28" s="409"/>
      <c r="E28" s="409"/>
      <c r="F28" s="409"/>
      <c r="G28" s="409"/>
      <c r="H28" s="409"/>
      <c r="I28" s="409"/>
      <c r="J28" s="409"/>
      <c r="K28" s="409"/>
      <c r="L28" s="410"/>
    </row>
    <row r="29" spans="1:13" s="62" customFormat="1" ht="49.5" customHeight="1">
      <c r="A29" s="96"/>
      <c r="B29" s="60"/>
      <c r="C29" s="704"/>
      <c r="D29" s="704"/>
      <c r="E29" s="704"/>
      <c r="F29" s="704"/>
      <c r="G29" s="704"/>
      <c r="H29" s="409"/>
      <c r="I29" s="409"/>
      <c r="J29" s="409"/>
      <c r="K29" s="409"/>
      <c r="L29" s="410"/>
    </row>
    <row r="30" spans="1:13" s="62" customFormat="1" ht="24.95" customHeight="1">
      <c r="A30" s="96"/>
      <c r="B30" s="61"/>
    </row>
    <row r="31" spans="1:13" s="62" customFormat="1" ht="24.95" customHeight="1">
      <c r="A31" s="96"/>
      <c r="B31" s="61"/>
    </row>
    <row r="32" spans="1:13" s="62" customFormat="1" ht="24.95" customHeight="1">
      <c r="A32" s="96"/>
      <c r="B32" s="61"/>
    </row>
    <row r="33" spans="1:2" s="62" customFormat="1" ht="24.95" customHeight="1">
      <c r="A33" s="96"/>
      <c r="B33" s="61"/>
    </row>
    <row r="34" spans="1:2" s="62" customFormat="1" ht="24.95" customHeight="1">
      <c r="A34" s="96"/>
      <c r="B34" s="61"/>
    </row>
    <row r="35" spans="1:2" s="62" customFormat="1" ht="24.95" customHeight="1">
      <c r="A35" s="96"/>
      <c r="B35" s="61"/>
    </row>
    <row r="36" spans="1:2" s="62" customFormat="1" ht="24.95" customHeight="1">
      <c r="A36" s="96"/>
      <c r="B36" s="61"/>
    </row>
    <row r="37" spans="1:2" s="62" customFormat="1" ht="24.95" customHeight="1">
      <c r="A37" s="96"/>
      <c r="B37" s="61"/>
    </row>
    <row r="38" spans="1:2" s="62" customFormat="1" ht="24.95" customHeight="1">
      <c r="A38" s="96"/>
      <c r="B38" s="61"/>
    </row>
    <row r="39" spans="1:2" s="62" customFormat="1" ht="24.95" customHeight="1">
      <c r="A39" s="96"/>
      <c r="B39" s="61"/>
    </row>
    <row r="40" spans="1:2" s="62" customFormat="1" ht="24.95" customHeight="1">
      <c r="A40" s="96"/>
      <c r="B40" s="61"/>
    </row>
    <row r="41" spans="1:2" s="62" customFormat="1" ht="24.95" customHeight="1">
      <c r="A41" s="96"/>
      <c r="B41" s="61"/>
    </row>
    <row r="42" spans="1:2" s="62" customFormat="1" ht="24.95" customHeight="1">
      <c r="A42" s="96"/>
      <c r="B42" s="61"/>
    </row>
    <row r="43" spans="1:2" s="62" customFormat="1" ht="24.95" customHeight="1">
      <c r="A43" s="96"/>
      <c r="B43" s="61"/>
    </row>
    <row r="44" spans="1:2" s="62" customFormat="1" ht="24.95" customHeight="1">
      <c r="A44" s="96"/>
      <c r="B44" s="61"/>
    </row>
    <row r="45" spans="1:2" s="62" customFormat="1" ht="24.95" customHeight="1">
      <c r="A45" s="96"/>
      <c r="B45" s="61"/>
    </row>
    <row r="46" spans="1:2" s="62" customFormat="1" ht="24.95" customHeight="1">
      <c r="A46" s="96"/>
      <c r="B46" s="61"/>
    </row>
    <row r="47" spans="1:2" s="62" customFormat="1" ht="24.95" customHeight="1">
      <c r="A47" s="96"/>
      <c r="B47" s="61"/>
    </row>
    <row r="48" spans="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sheetData>
  <sheetProtection algorithmName="SHA-512" hashValue="4k+zH80Offx0g+td9f6V2GPL0gtHhnYMEEPs23ftf4F/pvg8enbdkoAFSAMFpvxoxD4f4C1f0UX5c7nE0CBRZw==" saltValue="yh05I/eBBDxRBLQyRDn6oA==" spinCount="100000" sheet="1" objects="1" scenarios="1" formatColumns="0" formatRows="0" autoFilter="0"/>
  <mergeCells count="16">
    <mergeCell ref="C27:G27"/>
    <mergeCell ref="C24:G24"/>
    <mergeCell ref="C22:D22"/>
    <mergeCell ref="C21:D21"/>
    <mergeCell ref="C20:D20"/>
    <mergeCell ref="C23:G23"/>
    <mergeCell ref="C17:F17"/>
    <mergeCell ref="C26:G26"/>
    <mergeCell ref="C25:G25"/>
    <mergeCell ref="D6:I6"/>
    <mergeCell ref="C7:I11"/>
    <mergeCell ref="D13:I13"/>
    <mergeCell ref="C15:I16"/>
    <mergeCell ref="D14:I14"/>
    <mergeCell ref="C18:D18"/>
    <mergeCell ref="C19:D19"/>
  </mergeCells>
  <hyperlinks>
    <hyperlink ref="F3" location="'Emissões atmosféricas'!C6" display="SASB IF-EU-120a.1" xr:uid="{DF58896A-3F0B-45F8-9F17-13F1E82F6E81}"/>
    <hyperlink ref="E3" location="'Emissões atmosféricas'!C13" display="GRI 305-7" xr:uid="{A200D7A6-3AB4-4789-B23C-EDA58E352CA2}"/>
    <hyperlink ref="G3" location="'Emissões atmosféricas'!C14" display="SASB EM-EP-120a.1" xr:uid="{EB25440F-13D0-40A1-8FA0-5D557E29EC1E}"/>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F101-4787-4E91-B2E8-B10C6719EA7D}">
  <sheetPr>
    <tabColor rgb="FF695E4A"/>
  </sheetPr>
  <dimension ref="A1:E59"/>
  <sheetViews>
    <sheetView showGridLines="0" workbookViewId="0"/>
  </sheetViews>
  <sheetFormatPr defaultRowHeight="15"/>
  <cols>
    <col min="1" max="1" width="3" customWidth="1"/>
    <col min="2" max="2" width="39.5703125" bestFit="1" customWidth="1"/>
    <col min="3" max="3" width="53.7109375" bestFit="1" customWidth="1"/>
    <col min="4" max="4" width="19.7109375" bestFit="1" customWidth="1"/>
    <col min="5" max="5" width="71" customWidth="1"/>
    <col min="6" max="6" width="10.85546875" customWidth="1"/>
  </cols>
  <sheetData>
    <row r="1" spans="1:5" ht="24.95" customHeight="1">
      <c r="A1" s="5"/>
      <c r="B1" s="5"/>
      <c r="C1" s="5"/>
      <c r="D1" s="5"/>
      <c r="E1" s="6"/>
    </row>
    <row r="2" spans="1:5" ht="24.95" customHeight="1">
      <c r="A2" s="5"/>
    </row>
    <row r="3" spans="1:5" ht="24.95" customHeight="1">
      <c r="A3" s="5"/>
      <c r="B3" s="188" t="s">
        <v>190</v>
      </c>
    </row>
    <row r="4" spans="1:5" ht="24.95" customHeight="1">
      <c r="A4" s="5"/>
    </row>
    <row r="5" spans="1:5" ht="24.95" customHeight="1">
      <c r="A5" s="6"/>
    </row>
    <row r="6" spans="1:5" ht="24.95" customHeight="1"/>
    <row r="7" spans="1:5" ht="24.95" customHeight="1"/>
    <row r="8" spans="1:5" ht="24.95" customHeight="1"/>
    <row r="9" spans="1:5" ht="24.95" customHeight="1"/>
    <row r="10" spans="1:5" ht="24.95" customHeight="1"/>
    <row r="11" spans="1:5" ht="24.95" customHeight="1"/>
    <row r="12" spans="1:5" ht="24.95" customHeight="1"/>
    <row r="13" spans="1:5" ht="24.95" customHeight="1"/>
    <row r="14" spans="1:5" ht="24.95" customHeight="1"/>
    <row r="15" spans="1:5" ht="24.95" customHeight="1"/>
    <row r="16" spans="1:5" ht="24.95" customHeight="1"/>
    <row r="17" ht="24.95" customHeight="1"/>
    <row r="18" ht="24.95" customHeight="1"/>
    <row r="19" ht="24.95" customHeight="1"/>
    <row r="20" ht="24.95" customHeight="1"/>
    <row r="21" ht="24.95" customHeight="1"/>
    <row r="22" ht="24.95" customHeight="1"/>
    <row r="23" ht="24.95" customHeight="1"/>
    <row r="24" ht="24.95" customHeight="1"/>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sheetData>
  <sheetProtection algorithmName="SHA-512" hashValue="Wq9LQ+cmpCm0xTvSSMOxgdrPz6q5A7S5dZX0Ed1YqheMyWe4muFz05mEvqmmuUkcY/6smsIOsZZd5aPpZPWLxw==" saltValue="Y+kJWcximkPlQdBdA54Lig==" spinCount="100000" sheet="1" objects="1" scenarios="1" formatColumns="0" formatRows="0" autoFilter="0"/>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B412-CDA5-4415-9A7F-A1DD1B70918A}">
  <sheetPr>
    <tabColor rgb="FF00A0A8"/>
  </sheetPr>
  <dimension ref="A1:AS986"/>
  <sheetViews>
    <sheetView showGridLines="0" zoomScaleNormal="10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279" customWidth="1"/>
    <col min="2" max="2" width="3.7109375" style="254" customWidth="1"/>
    <col min="3" max="9" width="20.85546875" style="412" customWidth="1"/>
    <col min="10" max="13" width="9.140625" style="412" customWidth="1"/>
    <col min="14" max="93" width="0" style="412" hidden="1" customWidth="1"/>
    <col min="94" max="16384" width="0" style="412" hidden="1"/>
  </cols>
  <sheetData>
    <row r="1" spans="1:19" s="63" customFormat="1" ht="24.95" customHeight="1">
      <c r="A1" s="140"/>
      <c r="B1" s="58"/>
      <c r="C1" s="58"/>
      <c r="D1" s="58"/>
      <c r="E1" s="59"/>
      <c r="F1" s="60"/>
      <c r="G1" s="60"/>
      <c r="H1" s="60"/>
      <c r="I1" s="60"/>
    </row>
    <row r="2" spans="1:19" s="63" customFormat="1" ht="24.95" customHeight="1">
      <c r="A2" s="96"/>
      <c r="B2" s="60"/>
    </row>
    <row r="3" spans="1:19" s="63" customFormat="1" ht="24.95" customHeight="1">
      <c r="A3" s="96"/>
      <c r="B3" s="60"/>
      <c r="C3" s="232" t="str">
        <f>Índice!B79</f>
        <v>NATURAL CAPITAL</v>
      </c>
      <c r="E3" s="424" t="s">
        <v>122</v>
      </c>
      <c r="F3" s="424" t="s">
        <v>123</v>
      </c>
      <c r="G3" s="424" t="s">
        <v>124</v>
      </c>
      <c r="H3" s="424" t="s">
        <v>125</v>
      </c>
      <c r="I3" s="424" t="s">
        <v>126</v>
      </c>
    </row>
    <row r="4" spans="1:19" s="63" customFormat="1" ht="24.95" customHeight="1">
      <c r="A4" s="96"/>
      <c r="B4" s="60"/>
      <c r="C4" s="118" t="str">
        <f>Índice!C79</f>
        <v>Waste</v>
      </c>
      <c r="E4" s="424" t="s">
        <v>127</v>
      </c>
      <c r="F4" s="425"/>
      <c r="G4" s="425"/>
      <c r="H4" s="425"/>
      <c r="I4" s="425"/>
    </row>
    <row r="5" spans="1:19" s="63" customFormat="1" ht="24.95" customHeight="1">
      <c r="A5" s="96"/>
      <c r="B5" s="60"/>
    </row>
    <row r="6" spans="1:19" s="63" customFormat="1" ht="24.95" customHeight="1">
      <c r="A6" s="96"/>
      <c r="B6" s="60"/>
      <c r="C6" s="225" t="str">
        <f>Índice!D79</f>
        <v>GRI 306-1</v>
      </c>
      <c r="D6" s="729" t="str">
        <f>Índice!E79</f>
        <v>Waste generation and significant waste-related impacts</v>
      </c>
      <c r="E6" s="730"/>
      <c r="F6" s="730"/>
      <c r="G6" s="730"/>
      <c r="H6" s="730"/>
      <c r="I6" s="731"/>
    </row>
    <row r="7" spans="1:19" s="63" customFormat="1" ht="24.95" customHeight="1">
      <c r="A7" s="94"/>
      <c r="B7" s="60"/>
      <c r="C7" s="726" t="s">
        <v>638</v>
      </c>
      <c r="D7" s="726"/>
      <c r="E7" s="726"/>
      <c r="F7" s="726"/>
      <c r="G7" s="726"/>
      <c r="H7" s="726"/>
      <c r="I7" s="726"/>
      <c r="J7" s="91"/>
      <c r="K7" s="91"/>
      <c r="L7" s="91"/>
      <c r="M7" s="722"/>
      <c r="N7" s="723"/>
      <c r="O7" s="723"/>
      <c r="P7" s="723"/>
      <c r="Q7" s="723"/>
      <c r="R7" s="723"/>
      <c r="S7" s="723"/>
    </row>
    <row r="8" spans="1:19" s="63" customFormat="1" ht="24.95" customHeight="1">
      <c r="A8" s="98"/>
      <c r="B8" s="76"/>
      <c r="C8" s="725"/>
      <c r="D8" s="725"/>
      <c r="E8" s="725"/>
      <c r="F8" s="725"/>
      <c r="G8" s="725"/>
      <c r="H8" s="725"/>
      <c r="I8" s="725"/>
      <c r="J8" s="89"/>
      <c r="K8" s="89"/>
      <c r="L8" s="89"/>
      <c r="M8" s="716"/>
      <c r="N8" s="717"/>
      <c r="O8" s="717"/>
      <c r="P8" s="717"/>
      <c r="Q8" s="717"/>
      <c r="R8" s="717"/>
      <c r="S8" s="717"/>
    </row>
    <row r="9" spans="1:19" s="63" customFormat="1" ht="24.95" customHeight="1">
      <c r="A9" s="98"/>
      <c r="B9" s="76"/>
      <c r="C9" s="725"/>
      <c r="D9" s="725"/>
      <c r="E9" s="725"/>
      <c r="F9" s="725"/>
      <c r="G9" s="725"/>
      <c r="H9" s="725"/>
      <c r="I9" s="725"/>
      <c r="J9" s="89"/>
      <c r="K9" s="89"/>
      <c r="L9" s="89"/>
      <c r="M9" s="716"/>
      <c r="N9" s="717"/>
      <c r="O9" s="717"/>
      <c r="P9" s="717"/>
      <c r="Q9" s="717"/>
      <c r="R9" s="717"/>
      <c r="S9" s="717"/>
    </row>
    <row r="10" spans="1:19" s="63" customFormat="1" ht="24.95" customHeight="1">
      <c r="A10" s="98"/>
      <c r="B10" s="76"/>
      <c r="C10" s="725"/>
      <c r="D10" s="725"/>
      <c r="E10" s="725"/>
      <c r="F10" s="725"/>
      <c r="G10" s="725"/>
      <c r="H10" s="725"/>
      <c r="I10" s="725"/>
      <c r="J10" s="89"/>
      <c r="K10" s="89"/>
      <c r="L10" s="89"/>
      <c r="M10" s="716"/>
      <c r="N10" s="717"/>
      <c r="O10" s="717"/>
      <c r="P10" s="717"/>
      <c r="Q10" s="717"/>
      <c r="R10" s="717"/>
      <c r="S10" s="717"/>
    </row>
    <row r="11" spans="1:19" s="63" customFormat="1" ht="24.95" customHeight="1">
      <c r="A11" s="98"/>
      <c r="B11" s="76"/>
      <c r="C11" s="725"/>
      <c r="D11" s="725"/>
      <c r="E11" s="725"/>
      <c r="F11" s="725"/>
      <c r="G11" s="725"/>
      <c r="H11" s="725"/>
      <c r="I11" s="725"/>
      <c r="J11" s="89"/>
      <c r="K11" s="89"/>
      <c r="L11" s="89"/>
      <c r="M11" s="716"/>
      <c r="N11" s="717"/>
      <c r="O11" s="717"/>
      <c r="P11" s="717"/>
      <c r="Q11" s="717"/>
      <c r="R11" s="717"/>
      <c r="S11" s="717"/>
    </row>
    <row r="12" spans="1:19" s="63" customFormat="1" ht="24.95" customHeight="1">
      <c r="A12" s="98"/>
      <c r="B12" s="76"/>
      <c r="C12" s="173"/>
      <c r="D12" s="173"/>
      <c r="E12" s="173"/>
      <c r="F12" s="173"/>
      <c r="G12" s="173"/>
      <c r="H12" s="173"/>
      <c r="I12" s="173"/>
      <c r="J12" s="89"/>
      <c r="K12" s="89"/>
      <c r="L12" s="89"/>
      <c r="M12" s="50"/>
      <c r="N12" s="50"/>
      <c r="O12" s="50"/>
      <c r="P12" s="50"/>
      <c r="Q12" s="50"/>
      <c r="R12" s="50"/>
      <c r="S12" s="50"/>
    </row>
    <row r="13" spans="1:19" s="63" customFormat="1" ht="24.95" customHeight="1">
      <c r="A13" s="96"/>
      <c r="B13" s="76"/>
      <c r="C13" s="225" t="str">
        <f>Índice!D80</f>
        <v>GRI 306-2</v>
      </c>
      <c r="D13" s="729" t="str">
        <f>Índice!E80</f>
        <v>Management of significant waste-related impacts</v>
      </c>
      <c r="E13" s="730"/>
      <c r="F13" s="730"/>
      <c r="G13" s="730"/>
      <c r="H13" s="730"/>
      <c r="I13" s="731"/>
      <c r="J13" s="411"/>
      <c r="K13" s="411"/>
      <c r="L13" s="200"/>
    </row>
    <row r="14" spans="1:19" s="63" customFormat="1" ht="24.95" customHeight="1">
      <c r="A14" s="96"/>
      <c r="B14" s="76"/>
      <c r="C14" s="728" t="s">
        <v>639</v>
      </c>
      <c r="D14" s="728"/>
      <c r="E14" s="728"/>
      <c r="F14" s="728"/>
      <c r="G14" s="728"/>
      <c r="H14" s="728"/>
      <c r="I14" s="728"/>
      <c r="J14" s="85"/>
      <c r="K14" s="85"/>
      <c r="L14" s="85"/>
      <c r="M14" s="722"/>
      <c r="N14" s="723"/>
      <c r="O14" s="723"/>
      <c r="P14" s="723"/>
      <c r="Q14" s="723"/>
      <c r="R14" s="723"/>
      <c r="S14" s="723"/>
    </row>
    <row r="15" spans="1:19" s="63" customFormat="1" ht="24.95" customHeight="1">
      <c r="A15" s="96"/>
      <c r="B15" s="76"/>
      <c r="C15" s="717"/>
      <c r="D15" s="717"/>
      <c r="E15" s="717"/>
      <c r="F15" s="717"/>
      <c r="G15" s="717"/>
      <c r="H15" s="717"/>
      <c r="I15" s="717"/>
      <c r="J15" s="87"/>
      <c r="K15" s="87"/>
      <c r="L15" s="87"/>
      <c r="M15" s="716"/>
      <c r="N15" s="717"/>
      <c r="O15" s="717"/>
      <c r="P15" s="717"/>
      <c r="Q15" s="717"/>
      <c r="R15" s="717"/>
      <c r="S15" s="717"/>
    </row>
    <row r="16" spans="1:19" s="63" customFormat="1" ht="24.95" customHeight="1">
      <c r="A16" s="96"/>
      <c r="B16" s="76"/>
      <c r="C16" s="717"/>
      <c r="D16" s="717"/>
      <c r="E16" s="717"/>
      <c r="F16" s="717"/>
      <c r="G16" s="717"/>
      <c r="H16" s="717"/>
      <c r="I16" s="717"/>
      <c r="J16" s="87"/>
      <c r="K16" s="87"/>
      <c r="L16" s="87"/>
      <c r="M16" s="716"/>
      <c r="N16" s="717"/>
      <c r="O16" s="717"/>
      <c r="P16" s="717"/>
      <c r="Q16" s="717"/>
      <c r="R16" s="717"/>
      <c r="S16" s="717"/>
    </row>
    <row r="17" spans="1:19" s="63" customFormat="1" ht="24.95" customHeight="1">
      <c r="A17" s="96"/>
      <c r="B17" s="76"/>
      <c r="C17" s="717"/>
      <c r="D17" s="717"/>
      <c r="E17" s="717"/>
      <c r="F17" s="717"/>
      <c r="G17" s="717"/>
      <c r="H17" s="717"/>
      <c r="I17" s="717"/>
      <c r="J17" s="87"/>
      <c r="K17" s="87"/>
      <c r="L17" s="87"/>
      <c r="M17" s="716"/>
      <c r="N17" s="717"/>
      <c r="O17" s="717"/>
      <c r="P17" s="717"/>
      <c r="Q17" s="717"/>
      <c r="R17" s="717"/>
      <c r="S17" s="717"/>
    </row>
    <row r="18" spans="1:19" s="63" customFormat="1" ht="24.95" customHeight="1">
      <c r="A18" s="96"/>
      <c r="B18" s="76"/>
      <c r="C18" s="717"/>
      <c r="D18" s="717"/>
      <c r="E18" s="717"/>
      <c r="F18" s="717"/>
      <c r="G18" s="717"/>
      <c r="H18" s="717"/>
      <c r="I18" s="717"/>
      <c r="J18" s="87"/>
      <c r="K18" s="87"/>
      <c r="L18" s="87"/>
      <c r="M18" s="716"/>
      <c r="N18" s="717"/>
      <c r="O18" s="717"/>
      <c r="P18" s="717"/>
      <c r="Q18" s="717"/>
      <c r="R18" s="717"/>
      <c r="S18" s="717"/>
    </row>
    <row r="19" spans="1:19" s="63" customFormat="1" ht="24.95" customHeight="1">
      <c r="A19" s="96"/>
      <c r="B19" s="76"/>
      <c r="C19" s="717"/>
      <c r="D19" s="717"/>
      <c r="E19" s="717"/>
      <c r="F19" s="717"/>
      <c r="G19" s="717"/>
      <c r="H19" s="717"/>
      <c r="I19" s="717"/>
      <c r="J19" s="87"/>
      <c r="K19" s="87"/>
      <c r="L19" s="87"/>
      <c r="M19" s="716"/>
      <c r="N19" s="717"/>
      <c r="O19" s="717"/>
      <c r="P19" s="717"/>
      <c r="Q19" s="717"/>
      <c r="R19" s="717"/>
      <c r="S19" s="717"/>
    </row>
    <row r="20" spans="1:19" s="63" customFormat="1" ht="24.95" customHeight="1">
      <c r="A20" s="96"/>
      <c r="B20" s="60"/>
      <c r="C20" s="717"/>
      <c r="D20" s="717"/>
      <c r="E20" s="717"/>
      <c r="F20" s="717"/>
      <c r="G20" s="717"/>
      <c r="H20" s="717"/>
      <c r="I20" s="717"/>
      <c r="J20" s="87"/>
      <c r="K20" s="87"/>
      <c r="L20" s="87"/>
      <c r="M20" s="718"/>
      <c r="N20" s="719"/>
      <c r="O20" s="719"/>
      <c r="P20" s="719"/>
      <c r="Q20" s="719"/>
      <c r="R20" s="719"/>
      <c r="S20" s="719"/>
    </row>
    <row r="21" spans="1:19" s="63" customFormat="1" ht="24.95" customHeight="1">
      <c r="A21" s="96"/>
      <c r="B21" s="60"/>
      <c r="C21" s="717"/>
      <c r="D21" s="717"/>
      <c r="E21" s="717"/>
      <c r="F21" s="717"/>
      <c r="G21" s="717"/>
      <c r="H21" s="717"/>
      <c r="I21" s="717"/>
      <c r="J21" s="87"/>
      <c r="K21" s="87"/>
      <c r="L21" s="87"/>
      <c r="M21" s="722"/>
      <c r="N21" s="723"/>
      <c r="O21" s="723"/>
      <c r="P21" s="723"/>
      <c r="Q21" s="723"/>
      <c r="R21" s="723"/>
      <c r="S21" s="723"/>
    </row>
    <row r="22" spans="1:19" s="63" customFormat="1" ht="24.95" customHeight="1">
      <c r="A22" s="96"/>
      <c r="B22" s="60"/>
      <c r="C22" s="87"/>
      <c r="D22" s="87"/>
      <c r="E22" s="87"/>
      <c r="F22" s="87"/>
      <c r="G22" s="87"/>
      <c r="H22" s="87"/>
      <c r="I22" s="87"/>
      <c r="J22" s="87"/>
      <c r="K22" s="87"/>
      <c r="L22" s="87"/>
      <c r="M22" s="716"/>
      <c r="N22" s="717"/>
      <c r="O22" s="717"/>
      <c r="P22" s="717"/>
      <c r="Q22" s="717"/>
      <c r="R22" s="717"/>
      <c r="S22" s="717"/>
    </row>
    <row r="23" spans="1:19" s="63" customFormat="1" ht="24.95" customHeight="1">
      <c r="A23" s="96"/>
      <c r="B23" s="60"/>
      <c r="C23" s="414" t="str">
        <f>Índice!D81</f>
        <v>GRI 306-3</v>
      </c>
      <c r="D23" s="729" t="str">
        <f>Índice!E81</f>
        <v>Waste generated</v>
      </c>
      <c r="E23" s="730"/>
      <c r="F23" s="730"/>
      <c r="G23" s="730"/>
      <c r="H23" s="730"/>
      <c r="I23" s="731"/>
      <c r="J23" s="87"/>
      <c r="K23" s="87"/>
      <c r="L23" s="87"/>
      <c r="M23" s="716"/>
      <c r="N23" s="717"/>
      <c r="O23" s="717"/>
      <c r="P23" s="717"/>
      <c r="Q23" s="717"/>
      <c r="R23" s="717"/>
      <c r="S23" s="717"/>
    </row>
    <row r="24" spans="1:19" s="63" customFormat="1" ht="24.95" customHeight="1">
      <c r="A24" s="96"/>
      <c r="B24" s="60"/>
      <c r="C24" s="415" t="str">
        <f>Índice!D82</f>
        <v>GRI 306-4</v>
      </c>
      <c r="D24" s="729" t="str">
        <f>Índice!E82</f>
        <v>Waste diverted from disposal</v>
      </c>
      <c r="E24" s="730"/>
      <c r="F24" s="730"/>
      <c r="G24" s="730"/>
      <c r="H24" s="730"/>
      <c r="I24" s="731"/>
    </row>
    <row r="25" spans="1:19" s="63" customFormat="1" ht="24.95" customHeight="1">
      <c r="A25" s="96"/>
      <c r="B25" s="60"/>
      <c r="C25" s="416" t="str">
        <f>Índice!D83</f>
        <v>GRI 306-5</v>
      </c>
      <c r="D25" s="729" t="str">
        <f>Índice!E83</f>
        <v>Waste directed to disposal</v>
      </c>
      <c r="E25" s="730"/>
      <c r="F25" s="730"/>
      <c r="G25" s="730"/>
      <c r="H25" s="730"/>
      <c r="I25" s="731"/>
    </row>
    <row r="26" spans="1:19" s="63" customFormat="1" ht="24.95" customHeight="1">
      <c r="A26" s="96"/>
      <c r="B26" s="60"/>
      <c r="C26" s="726" t="s">
        <v>640</v>
      </c>
      <c r="D26" s="726"/>
      <c r="E26" s="726"/>
      <c r="F26" s="726"/>
      <c r="G26" s="726"/>
      <c r="H26" s="726"/>
      <c r="I26" s="726"/>
      <c r="J26" s="91"/>
      <c r="K26" s="91"/>
      <c r="L26" s="413"/>
      <c r="M26" s="722"/>
      <c r="N26" s="723"/>
      <c r="O26" s="723"/>
      <c r="P26" s="723"/>
      <c r="Q26" s="723"/>
      <c r="R26" s="723"/>
      <c r="S26" s="723"/>
    </row>
    <row r="27" spans="1:19" s="63" customFormat="1" ht="24.95" customHeight="1">
      <c r="A27" s="96"/>
      <c r="B27" s="60"/>
      <c r="C27" s="725"/>
      <c r="D27" s="725"/>
      <c r="E27" s="725"/>
      <c r="F27" s="725"/>
      <c r="G27" s="725"/>
      <c r="H27" s="725"/>
      <c r="I27" s="725"/>
      <c r="J27" s="89"/>
      <c r="K27" s="89"/>
      <c r="L27" s="384"/>
      <c r="M27" s="716"/>
      <c r="N27" s="717"/>
      <c r="O27" s="717"/>
      <c r="P27" s="717"/>
      <c r="Q27" s="717"/>
      <c r="R27" s="717"/>
      <c r="S27" s="717"/>
    </row>
    <row r="28" spans="1:19" s="63" customFormat="1" ht="24.95" customHeight="1">
      <c r="A28" s="96"/>
      <c r="B28" s="60"/>
      <c r="C28" s="725"/>
      <c r="D28" s="725"/>
      <c r="E28" s="725"/>
      <c r="F28" s="725"/>
      <c r="G28" s="725"/>
      <c r="H28" s="725"/>
      <c r="I28" s="725"/>
      <c r="J28" s="89"/>
      <c r="K28" s="89"/>
      <c r="L28" s="384"/>
      <c r="M28" s="716"/>
      <c r="N28" s="717"/>
      <c r="O28" s="717"/>
      <c r="P28" s="717"/>
      <c r="Q28" s="717"/>
      <c r="R28" s="717"/>
      <c r="S28" s="717"/>
    </row>
    <row r="29" spans="1:19" s="63" customFormat="1" ht="24.95" customHeight="1">
      <c r="A29" s="96"/>
      <c r="B29" s="60"/>
      <c r="C29" s="725"/>
      <c r="D29" s="725"/>
      <c r="E29" s="725"/>
      <c r="F29" s="725"/>
      <c r="G29" s="725"/>
      <c r="H29" s="725"/>
      <c r="I29" s="725"/>
      <c r="J29" s="89"/>
      <c r="K29" s="89"/>
      <c r="L29" s="384"/>
      <c r="M29" s="716"/>
      <c r="N29" s="717"/>
      <c r="O29" s="717"/>
      <c r="P29" s="717"/>
      <c r="Q29" s="717"/>
      <c r="R29" s="717"/>
      <c r="S29" s="717"/>
    </row>
    <row r="30" spans="1:19" s="63" customFormat="1" ht="24.95" customHeight="1">
      <c r="A30" s="96"/>
      <c r="B30" s="60"/>
      <c r="C30" s="725"/>
      <c r="D30" s="725"/>
      <c r="E30" s="725"/>
      <c r="F30" s="725"/>
      <c r="G30" s="725"/>
      <c r="H30" s="725"/>
      <c r="I30" s="725"/>
      <c r="J30" s="89"/>
      <c r="K30" s="89"/>
      <c r="L30" s="384"/>
      <c r="M30" s="716"/>
      <c r="N30" s="717"/>
      <c r="O30" s="717"/>
      <c r="P30" s="717"/>
      <c r="Q30" s="717"/>
      <c r="R30" s="717"/>
      <c r="S30" s="717"/>
    </row>
    <row r="31" spans="1:19" s="63" customFormat="1" ht="24.95" customHeight="1">
      <c r="A31" s="96"/>
      <c r="B31" s="60"/>
      <c r="C31" s="725"/>
      <c r="D31" s="725"/>
      <c r="E31" s="725"/>
      <c r="F31" s="725"/>
      <c r="G31" s="725"/>
      <c r="H31" s="725"/>
      <c r="I31" s="725"/>
      <c r="J31" s="89"/>
      <c r="K31" s="89"/>
      <c r="L31" s="384"/>
      <c r="M31" s="716"/>
      <c r="N31" s="717"/>
      <c r="O31" s="717"/>
      <c r="P31" s="717"/>
      <c r="Q31" s="717"/>
      <c r="R31" s="717"/>
      <c r="S31" s="717"/>
    </row>
    <row r="32" spans="1:19" s="63" customFormat="1" ht="24.95" customHeight="1">
      <c r="A32" s="96"/>
      <c r="B32" s="82"/>
      <c r="C32" s="725"/>
      <c r="D32" s="725"/>
      <c r="E32" s="725"/>
      <c r="F32" s="725"/>
      <c r="G32" s="725"/>
      <c r="H32" s="725"/>
      <c r="I32" s="725"/>
      <c r="J32" s="89"/>
      <c r="K32" s="89"/>
      <c r="L32" s="384"/>
      <c r="M32" s="716"/>
      <c r="N32" s="717"/>
      <c r="O32" s="717"/>
      <c r="P32" s="717"/>
      <c r="Q32" s="717"/>
      <c r="R32" s="717"/>
      <c r="S32" s="717"/>
    </row>
    <row r="33" spans="1:19" s="63" customFormat="1" ht="24.95" customHeight="1">
      <c r="A33" s="96"/>
      <c r="B33" s="60"/>
      <c r="C33" s="865" t="s">
        <v>641</v>
      </c>
      <c r="D33" s="865"/>
      <c r="E33" s="865"/>
      <c r="F33" s="865"/>
      <c r="G33" s="865"/>
      <c r="H33" s="89"/>
      <c r="I33" s="89"/>
      <c r="J33" s="89"/>
      <c r="K33" s="89"/>
      <c r="L33" s="384"/>
      <c r="M33" s="716"/>
      <c r="N33" s="717"/>
      <c r="O33" s="717"/>
      <c r="P33" s="717"/>
      <c r="Q33" s="717"/>
      <c r="R33" s="717"/>
      <c r="S33" s="717"/>
    </row>
    <row r="34" spans="1:19" s="63" customFormat="1" ht="24.95" customHeight="1" thickBot="1">
      <c r="A34" s="96"/>
      <c r="B34" s="60"/>
      <c r="C34" s="866" t="s">
        <v>642</v>
      </c>
      <c r="D34" s="866"/>
      <c r="E34" s="418" t="s">
        <v>10</v>
      </c>
      <c r="F34" s="418" t="s">
        <v>11</v>
      </c>
      <c r="G34" s="423" t="s">
        <v>12</v>
      </c>
      <c r="H34" s="89"/>
      <c r="I34" s="89"/>
      <c r="J34" s="89"/>
      <c r="K34" s="89"/>
      <c r="L34" s="89"/>
      <c r="M34" s="50"/>
      <c r="N34" s="50"/>
      <c r="O34" s="50"/>
      <c r="P34" s="50"/>
      <c r="Q34" s="50"/>
      <c r="R34" s="50"/>
      <c r="S34" s="50"/>
    </row>
    <row r="35" spans="1:19" s="63" customFormat="1" ht="24.95" customHeight="1">
      <c r="A35" s="96"/>
      <c r="B35" s="60"/>
      <c r="C35" s="863" t="s">
        <v>643</v>
      </c>
      <c r="D35" s="863"/>
      <c r="E35" s="420">
        <v>5830</v>
      </c>
      <c r="F35" s="420">
        <v>1361.85</v>
      </c>
      <c r="G35" s="421">
        <v>1780.85</v>
      </c>
      <c r="H35" s="89"/>
      <c r="I35" s="89"/>
      <c r="J35" s="89"/>
      <c r="K35" s="89"/>
      <c r="L35" s="89"/>
      <c r="M35" s="50"/>
      <c r="N35" s="50"/>
      <c r="O35" s="50"/>
      <c r="P35" s="50"/>
      <c r="Q35" s="50"/>
      <c r="R35" s="50"/>
      <c r="S35" s="50"/>
    </row>
    <row r="36" spans="1:19" s="63" customFormat="1" ht="24.95" customHeight="1">
      <c r="A36" s="96"/>
      <c r="B36" s="60"/>
      <c r="C36" s="863" t="s">
        <v>644</v>
      </c>
      <c r="D36" s="863"/>
      <c r="E36" s="420">
        <v>9749</v>
      </c>
      <c r="F36" s="420">
        <v>2475.3000000000002</v>
      </c>
      <c r="G36" s="421">
        <v>1003.89</v>
      </c>
      <c r="H36" s="89"/>
      <c r="I36" s="89"/>
      <c r="J36" s="89"/>
      <c r="K36" s="89"/>
      <c r="L36" s="89"/>
      <c r="M36" s="50"/>
      <c r="N36" s="50"/>
      <c r="O36" s="50"/>
      <c r="P36" s="50"/>
      <c r="Q36" s="50"/>
      <c r="R36" s="50"/>
      <c r="S36" s="50"/>
    </row>
    <row r="37" spans="1:19" s="63" customFormat="1" ht="24.95" customHeight="1">
      <c r="A37" s="96"/>
      <c r="B37" s="60"/>
      <c r="C37" s="863" t="s">
        <v>645</v>
      </c>
      <c r="D37" s="863"/>
      <c r="E37" s="420">
        <v>444322.01</v>
      </c>
      <c r="F37" s="420">
        <v>5388.86</v>
      </c>
      <c r="G37" s="421">
        <v>18282.09</v>
      </c>
      <c r="H37" s="89"/>
      <c r="I37" s="89"/>
      <c r="J37" s="89"/>
      <c r="K37" s="89"/>
      <c r="L37" s="89"/>
      <c r="M37" s="50"/>
      <c r="N37" s="50"/>
      <c r="O37" s="50"/>
      <c r="P37" s="50"/>
      <c r="Q37" s="50"/>
      <c r="R37" s="50"/>
      <c r="S37" s="50"/>
    </row>
    <row r="38" spans="1:19" s="63" customFormat="1" ht="24.95" customHeight="1">
      <c r="A38" s="96"/>
      <c r="B38" s="60"/>
      <c r="C38" s="863" t="s">
        <v>646</v>
      </c>
      <c r="D38" s="863"/>
      <c r="E38" s="420">
        <v>11798</v>
      </c>
      <c r="F38" s="420">
        <v>5524.55</v>
      </c>
      <c r="G38" s="421">
        <v>3434.69</v>
      </c>
      <c r="H38" s="89"/>
      <c r="I38" s="89"/>
      <c r="J38" s="89"/>
      <c r="K38" s="89"/>
      <c r="L38" s="89"/>
      <c r="M38" s="50"/>
      <c r="N38" s="50"/>
      <c r="O38" s="50"/>
      <c r="P38" s="50"/>
      <c r="Q38" s="50"/>
      <c r="R38" s="50"/>
      <c r="S38" s="50"/>
    </row>
    <row r="39" spans="1:19" s="63" customFormat="1" ht="24.95" customHeight="1">
      <c r="A39" s="96"/>
      <c r="B39" s="60"/>
      <c r="C39" s="863" t="s">
        <v>647</v>
      </c>
      <c r="D39" s="863"/>
      <c r="E39" s="420">
        <v>15417.83</v>
      </c>
      <c r="F39" s="420">
        <v>24558.3</v>
      </c>
      <c r="G39" s="421">
        <v>36458.97</v>
      </c>
      <c r="H39" s="89"/>
      <c r="I39" s="89"/>
      <c r="J39" s="89"/>
      <c r="K39" s="89"/>
      <c r="L39" s="89"/>
      <c r="M39" s="50"/>
      <c r="N39" s="50"/>
      <c r="O39" s="50"/>
      <c r="P39" s="50"/>
      <c r="Q39" s="50"/>
      <c r="R39" s="50"/>
      <c r="S39" s="50"/>
    </row>
    <row r="40" spans="1:19" s="63" customFormat="1" ht="24.95" customHeight="1">
      <c r="A40" s="96"/>
      <c r="B40" s="60"/>
      <c r="C40" s="864" t="s">
        <v>3</v>
      </c>
      <c r="D40" s="864"/>
      <c r="E40" s="419">
        <v>487116.84</v>
      </c>
      <c r="F40" s="419">
        <v>39308.86</v>
      </c>
      <c r="G40" s="422">
        <v>60960.5</v>
      </c>
      <c r="H40" s="89"/>
      <c r="I40" s="89"/>
      <c r="J40" s="89"/>
      <c r="K40" s="89"/>
      <c r="L40" s="89"/>
      <c r="M40" s="50"/>
      <c r="N40" s="50"/>
      <c r="O40" s="50"/>
      <c r="P40" s="50"/>
      <c r="Q40" s="50"/>
      <c r="R40" s="50"/>
      <c r="S40" s="50"/>
    </row>
    <row r="41" spans="1:19" s="63" customFormat="1" ht="24.95" customHeight="1" thickBot="1">
      <c r="A41" s="96"/>
      <c r="B41" s="60"/>
      <c r="C41" s="861" t="s">
        <v>648</v>
      </c>
      <c r="D41" s="861"/>
      <c r="E41" s="418" t="s">
        <v>10</v>
      </c>
      <c r="F41" s="418" t="s">
        <v>11</v>
      </c>
      <c r="G41" s="423" t="s">
        <v>12</v>
      </c>
      <c r="H41" s="89"/>
      <c r="I41" s="89"/>
      <c r="J41" s="89"/>
      <c r="K41" s="89"/>
      <c r="L41" s="89"/>
      <c r="M41" s="50"/>
      <c r="N41" s="50"/>
      <c r="O41" s="50"/>
      <c r="P41" s="50"/>
      <c r="Q41" s="50"/>
      <c r="R41" s="50"/>
      <c r="S41" s="50"/>
    </row>
    <row r="42" spans="1:19" s="63" customFormat="1" ht="24.95" customHeight="1">
      <c r="A42" s="96"/>
      <c r="B42" s="60"/>
      <c r="C42" s="863" t="s">
        <v>649</v>
      </c>
      <c r="D42" s="863"/>
      <c r="E42" s="420">
        <v>3192.45</v>
      </c>
      <c r="F42" s="420">
        <v>202.67</v>
      </c>
      <c r="G42" s="421">
        <v>131.51</v>
      </c>
      <c r="H42" s="89"/>
      <c r="I42" s="89"/>
      <c r="J42" s="89"/>
      <c r="K42" s="89"/>
      <c r="L42" s="89"/>
      <c r="M42" s="50"/>
      <c r="N42" s="50"/>
      <c r="O42" s="50"/>
      <c r="P42" s="50"/>
      <c r="Q42" s="50"/>
      <c r="R42" s="50"/>
      <c r="S42" s="50"/>
    </row>
    <row r="43" spans="1:19" s="63" customFormat="1" ht="24.95" customHeight="1">
      <c r="A43" s="96"/>
      <c r="B43" s="60"/>
      <c r="C43" s="862" t="s">
        <v>3</v>
      </c>
      <c r="D43" s="862"/>
      <c r="E43" s="419">
        <v>3192.45</v>
      </c>
      <c r="F43" s="419">
        <v>202.67</v>
      </c>
      <c r="G43" s="422">
        <v>131.51</v>
      </c>
      <c r="H43" s="89"/>
      <c r="I43" s="89"/>
      <c r="J43" s="89"/>
      <c r="K43" s="89"/>
      <c r="L43" s="89"/>
      <c r="M43" s="50"/>
      <c r="N43" s="50"/>
      <c r="O43" s="50"/>
      <c r="P43" s="50"/>
      <c r="Q43" s="50"/>
      <c r="R43" s="50"/>
      <c r="S43" s="50"/>
    </row>
    <row r="44" spans="1:19" s="63" customFormat="1" ht="24.95" customHeight="1">
      <c r="A44" s="96"/>
      <c r="B44" s="60"/>
      <c r="C44" s="853" t="s">
        <v>652</v>
      </c>
      <c r="D44" s="853"/>
      <c r="E44" s="853"/>
      <c r="F44" s="853"/>
      <c r="G44" s="853"/>
      <c r="H44" s="409"/>
      <c r="I44" s="409"/>
      <c r="J44" s="409"/>
      <c r="K44" s="409"/>
      <c r="L44" s="409"/>
    </row>
    <row r="45" spans="1:19" s="63" customFormat="1" ht="33.75" customHeight="1">
      <c r="A45" s="96"/>
      <c r="B45" s="60"/>
      <c r="C45" s="854"/>
      <c r="D45" s="854"/>
      <c r="E45" s="854"/>
      <c r="F45" s="854"/>
      <c r="G45" s="854"/>
      <c r="H45" s="409"/>
      <c r="I45" s="409"/>
      <c r="J45" s="409"/>
      <c r="K45" s="409"/>
      <c r="L45" s="409"/>
    </row>
    <row r="46" spans="1:19" s="63" customFormat="1" ht="24.95" customHeight="1">
      <c r="A46" s="96"/>
      <c r="B46" s="60"/>
      <c r="C46" s="854"/>
      <c r="D46" s="854"/>
      <c r="E46" s="854"/>
      <c r="F46" s="854"/>
      <c r="G46" s="854"/>
      <c r="H46" s="409"/>
      <c r="I46" s="409"/>
      <c r="J46" s="409"/>
      <c r="K46" s="409"/>
      <c r="L46" s="409"/>
    </row>
    <row r="47" spans="1:19" s="63" customFormat="1" ht="24.95" customHeight="1">
      <c r="A47" s="96"/>
      <c r="B47" s="60"/>
      <c r="C47" s="854" t="s">
        <v>650</v>
      </c>
      <c r="D47" s="854"/>
      <c r="E47" s="854"/>
      <c r="F47" s="854"/>
      <c r="G47" s="854"/>
      <c r="H47" s="409"/>
      <c r="I47" s="409"/>
      <c r="J47" s="409"/>
      <c r="K47" s="409"/>
      <c r="L47" s="409"/>
    </row>
    <row r="48" spans="1:19" s="63" customFormat="1" ht="24.95" customHeight="1">
      <c r="A48" s="96"/>
      <c r="B48" s="60"/>
      <c r="C48" s="854"/>
      <c r="D48" s="854"/>
      <c r="E48" s="854"/>
      <c r="F48" s="854"/>
      <c r="G48" s="854"/>
      <c r="H48" s="409"/>
      <c r="I48" s="409"/>
      <c r="J48" s="409"/>
      <c r="K48" s="409"/>
      <c r="L48" s="409"/>
    </row>
    <row r="49" spans="1:45" s="63" customFormat="1" ht="24.95" customHeight="1">
      <c r="A49" s="96"/>
      <c r="B49" s="60"/>
      <c r="C49" s="854" t="s">
        <v>651</v>
      </c>
      <c r="D49" s="854"/>
      <c r="E49" s="854"/>
      <c r="F49" s="854"/>
      <c r="G49" s="854"/>
      <c r="H49" s="409"/>
      <c r="I49" s="409"/>
      <c r="J49" s="409"/>
      <c r="K49" s="409"/>
      <c r="L49" s="409"/>
    </row>
    <row r="50" spans="1:45" s="63" customFormat="1" ht="24.95" customHeight="1">
      <c r="A50" s="96"/>
      <c r="B50" s="60"/>
      <c r="C50" s="854"/>
      <c r="D50" s="854"/>
      <c r="E50" s="854"/>
      <c r="F50" s="854"/>
      <c r="G50" s="854"/>
      <c r="H50" s="409"/>
      <c r="I50" s="409"/>
      <c r="J50" s="409"/>
      <c r="K50" s="409"/>
      <c r="L50" s="409"/>
    </row>
    <row r="51" spans="1:45" s="63" customFormat="1" ht="24.95" customHeight="1">
      <c r="A51" s="96"/>
      <c r="B51" s="60"/>
      <c r="C51" s="58"/>
      <c r="D51" s="58"/>
      <c r="E51" s="58"/>
      <c r="F51" s="58"/>
      <c r="G51" s="58"/>
      <c r="H51" s="58"/>
      <c r="I51" s="58"/>
      <c r="J51" s="58"/>
      <c r="K51" s="58"/>
      <c r="L51" s="58"/>
    </row>
    <row r="52" spans="1:45" s="62" customFormat="1" ht="24.95" customHeight="1">
      <c r="A52" s="96"/>
      <c r="B52" s="60"/>
      <c r="C52" s="225" t="str">
        <f>Índice!D84</f>
        <v xml:space="preserve">SASB IF-EU-150a.1 </v>
      </c>
      <c r="D52" s="729" t="str">
        <f>Índice!E84</f>
        <v>Amount of coal combustion residuals (CCR) generated, percentage recycled</v>
      </c>
      <c r="E52" s="730"/>
      <c r="F52" s="730"/>
      <c r="G52" s="730"/>
      <c r="H52" s="730"/>
      <c r="I52" s="731"/>
      <c r="J52" s="84"/>
      <c r="K52" s="84"/>
      <c r="L52" s="777"/>
      <c r="M52" s="778"/>
      <c r="N52" s="68"/>
      <c r="O52" s="69"/>
      <c r="P52" s="69"/>
      <c r="Q52" s="69"/>
      <c r="R52" s="69"/>
      <c r="S52" s="69"/>
      <c r="T52" s="69"/>
      <c r="U52" s="70"/>
      <c r="V52" s="71"/>
      <c r="W52" s="71"/>
      <c r="X52" s="71"/>
      <c r="Y52" s="71"/>
      <c r="Z52" s="72"/>
      <c r="AA52" s="71"/>
      <c r="AB52" s="71"/>
      <c r="AC52" s="71"/>
      <c r="AD52" s="71"/>
      <c r="AE52" s="71"/>
      <c r="AF52" s="71"/>
      <c r="AG52" s="71"/>
      <c r="AH52" s="71"/>
      <c r="AI52" s="71"/>
      <c r="AJ52" s="71"/>
      <c r="AK52" s="71"/>
      <c r="AL52" s="71"/>
      <c r="AM52" s="71"/>
      <c r="AN52" s="71"/>
      <c r="AO52" s="66"/>
      <c r="AP52" s="65"/>
      <c r="AQ52" s="65"/>
      <c r="AR52" s="65"/>
      <c r="AS52" s="65"/>
    </row>
    <row r="53" spans="1:45" s="63" customFormat="1" ht="24.95" customHeight="1">
      <c r="A53" s="96"/>
      <c r="B53" s="60"/>
      <c r="C53" s="726" t="s">
        <v>653</v>
      </c>
      <c r="D53" s="726"/>
      <c r="E53" s="726"/>
      <c r="F53" s="726"/>
      <c r="G53" s="726"/>
      <c r="H53" s="726"/>
      <c r="I53" s="726"/>
      <c r="J53" s="87"/>
      <c r="K53" s="87"/>
      <c r="L53" s="87"/>
      <c r="M53" s="716"/>
      <c r="N53" s="717"/>
      <c r="O53" s="717"/>
      <c r="P53" s="717"/>
      <c r="Q53" s="717"/>
      <c r="R53" s="717"/>
      <c r="S53" s="717"/>
    </row>
    <row r="54" spans="1:45" s="63" customFormat="1" ht="24.95" customHeight="1">
      <c r="A54" s="96"/>
      <c r="B54" s="60"/>
    </row>
    <row r="55" spans="1:45" s="63" customFormat="1" ht="24.95" customHeight="1">
      <c r="A55" s="96"/>
      <c r="B55" s="60"/>
    </row>
    <row r="56" spans="1:45" s="63" customFormat="1" ht="24.95" customHeight="1">
      <c r="A56" s="96"/>
      <c r="B56" s="60"/>
    </row>
    <row r="57" spans="1:45" s="63" customFormat="1" ht="24.95" customHeight="1">
      <c r="A57" s="96"/>
      <c r="B57" s="60"/>
    </row>
    <row r="58" spans="1:45" s="63" customFormat="1" ht="24.95" customHeight="1">
      <c r="A58" s="96"/>
      <c r="B58" s="60"/>
    </row>
    <row r="59" spans="1:45" s="63" customFormat="1" ht="24.95" customHeight="1">
      <c r="A59" s="96"/>
      <c r="B59" s="82"/>
    </row>
    <row r="60" spans="1:45" s="63" customFormat="1" ht="24.95" customHeight="1">
      <c r="A60" s="96"/>
      <c r="B60" s="82"/>
    </row>
    <row r="61" spans="1:45" s="63" customFormat="1" ht="24.95" customHeight="1">
      <c r="A61" s="96"/>
      <c r="B61" s="82"/>
    </row>
    <row r="62" spans="1:45" s="63" customFormat="1" ht="24.95" customHeight="1">
      <c r="A62" s="96"/>
      <c r="B62" s="82"/>
    </row>
    <row r="63" spans="1:45" s="63" customFormat="1" ht="24.95" customHeight="1">
      <c r="A63" s="96"/>
      <c r="B63" s="82"/>
    </row>
    <row r="64" spans="1:45" s="63" customFormat="1" ht="24.95" customHeight="1">
      <c r="A64" s="96"/>
      <c r="B64" s="60"/>
    </row>
    <row r="65" spans="1:2" s="63" customFormat="1" ht="24.95" customHeight="1">
      <c r="A65" s="96"/>
      <c r="B65" s="60"/>
    </row>
    <row r="66" spans="1:2" s="63" customFormat="1" ht="24.95" customHeight="1">
      <c r="A66" s="96"/>
      <c r="B66" s="83"/>
    </row>
    <row r="67" spans="1:2" s="63" customFormat="1" ht="24.95" customHeight="1">
      <c r="A67" s="96"/>
      <c r="B67" s="60"/>
    </row>
    <row r="68" spans="1:2" s="63" customFormat="1" ht="24.95" customHeight="1">
      <c r="A68" s="96"/>
      <c r="B68" s="60"/>
    </row>
    <row r="69" spans="1:2" s="63" customFormat="1" ht="24.95" customHeight="1">
      <c r="A69" s="96"/>
      <c r="B69" s="60"/>
    </row>
    <row r="70" spans="1:2" s="63" customFormat="1" ht="24.95" customHeight="1">
      <c r="A70" s="96"/>
      <c r="B70" s="82"/>
    </row>
    <row r="71" spans="1:2" s="63" customFormat="1" ht="24.95" customHeight="1">
      <c r="A71" s="96"/>
      <c r="B71" s="60"/>
    </row>
    <row r="72" spans="1:2" s="63" customFormat="1" ht="24.95" customHeight="1">
      <c r="A72" s="96"/>
      <c r="B72" s="60"/>
    </row>
    <row r="73" spans="1:2" s="63" customFormat="1" ht="24.95" customHeight="1">
      <c r="A73" s="96"/>
      <c r="B73" s="60"/>
    </row>
    <row r="74" spans="1:2" s="63" customFormat="1" ht="24.95" customHeight="1">
      <c r="A74" s="96"/>
      <c r="B74" s="82"/>
    </row>
    <row r="75" spans="1:2" s="63" customFormat="1" ht="24.95" customHeight="1">
      <c r="A75" s="96"/>
      <c r="B75" s="82"/>
    </row>
    <row r="76" spans="1:2" s="63" customFormat="1" ht="24.95" customHeight="1">
      <c r="A76" s="96"/>
      <c r="B76" s="82"/>
    </row>
    <row r="77" spans="1:2" s="63" customFormat="1" ht="24.95" customHeight="1">
      <c r="A77" s="96"/>
      <c r="B77" s="83"/>
    </row>
    <row r="78" spans="1:2" s="63" customFormat="1" ht="24.95" customHeight="1">
      <c r="A78" s="96"/>
      <c r="B78" s="82"/>
    </row>
    <row r="79" spans="1:2" s="63" customFormat="1" ht="24.95" customHeight="1">
      <c r="A79" s="96"/>
      <c r="B79" s="82"/>
    </row>
    <row r="80" spans="1:2" s="63" customFormat="1" ht="24.95" customHeight="1">
      <c r="A80" s="96"/>
      <c r="B80" s="82"/>
    </row>
    <row r="81" spans="1:2" s="63" customFormat="1" ht="24.95" customHeight="1">
      <c r="A81" s="96"/>
      <c r="B81" s="82"/>
    </row>
    <row r="82" spans="1:2" s="63" customFormat="1" ht="24.95" customHeight="1">
      <c r="A82" s="96"/>
      <c r="B82" s="82"/>
    </row>
    <row r="83" spans="1:2" s="63" customFormat="1" ht="24.95" customHeight="1">
      <c r="A83" s="96"/>
      <c r="B83" s="82"/>
    </row>
    <row r="84" spans="1:2" s="63" customFormat="1" ht="24.95" customHeight="1">
      <c r="A84" s="96"/>
      <c r="B84" s="82"/>
    </row>
    <row r="85" spans="1:2" s="63" customFormat="1" ht="24.95" customHeight="1">
      <c r="A85" s="96"/>
      <c r="B85" s="82"/>
    </row>
    <row r="86" spans="1:2" s="63" customFormat="1" ht="24.95" customHeight="1">
      <c r="A86" s="96"/>
      <c r="B86" s="82"/>
    </row>
    <row r="87" spans="1:2" s="63" customFormat="1" ht="24.95" customHeight="1">
      <c r="A87" s="96"/>
      <c r="B87" s="60"/>
    </row>
    <row r="88" spans="1:2" s="63" customFormat="1" ht="24.95" customHeight="1">
      <c r="A88" s="96"/>
      <c r="B88" s="60"/>
    </row>
    <row r="89" spans="1:2" s="63" customFormat="1" ht="24.95" customHeight="1">
      <c r="A89" s="96"/>
      <c r="B89" s="60"/>
    </row>
    <row r="90" spans="1:2" s="63" customFormat="1" ht="24.95" customHeight="1">
      <c r="A90" s="96"/>
      <c r="B90" s="60"/>
    </row>
    <row r="91" spans="1:2" s="63" customFormat="1" ht="24.95" customHeight="1">
      <c r="A91" s="96"/>
      <c r="B91" s="60"/>
    </row>
    <row r="92" spans="1:2" s="63" customFormat="1" ht="24.95" customHeight="1">
      <c r="A92" s="96"/>
      <c r="B92" s="60"/>
    </row>
    <row r="93" spans="1:2" s="63" customFormat="1" ht="24.95" customHeight="1">
      <c r="A93" s="96"/>
      <c r="B93" s="60"/>
    </row>
    <row r="94" spans="1:2" s="63" customFormat="1" ht="24.95" customHeight="1">
      <c r="A94" s="96"/>
      <c r="B94" s="60"/>
    </row>
    <row r="95" spans="1:2" s="63" customFormat="1" ht="24.95" customHeight="1">
      <c r="A95" s="96"/>
      <c r="B95" s="60"/>
    </row>
    <row r="96" spans="1:2" s="63" customFormat="1" ht="24.95" customHeight="1">
      <c r="A96" s="96"/>
      <c r="B96" s="60"/>
    </row>
    <row r="97" spans="1:2" s="63" customFormat="1" ht="24.95" customHeight="1">
      <c r="A97" s="96"/>
      <c r="B97" s="60"/>
    </row>
    <row r="98" spans="1:2" s="63" customFormat="1" ht="24.95" customHeight="1">
      <c r="A98" s="96"/>
      <c r="B98" s="60"/>
    </row>
    <row r="99" spans="1:2" s="63" customFormat="1" ht="24.95" customHeight="1">
      <c r="A99" s="96"/>
      <c r="B99" s="60"/>
    </row>
    <row r="100" spans="1:2" s="63" customFormat="1" ht="24.95" customHeight="1">
      <c r="A100" s="96"/>
      <c r="B100" s="82"/>
    </row>
    <row r="101" spans="1:2" s="63" customFormat="1" ht="24.95" customHeight="1">
      <c r="A101" s="96"/>
      <c r="B101" s="82"/>
    </row>
    <row r="102" spans="1:2" s="63" customFormat="1" ht="24.95" customHeight="1">
      <c r="A102" s="96"/>
      <c r="B102" s="82"/>
    </row>
    <row r="103" spans="1:2" s="63" customFormat="1" ht="24.95" customHeight="1">
      <c r="A103" s="96"/>
      <c r="B103" s="82"/>
    </row>
    <row r="104" spans="1:2" s="63" customFormat="1" ht="24.95" customHeight="1">
      <c r="A104" s="96"/>
      <c r="B104" s="60"/>
    </row>
    <row r="105" spans="1:2" s="63" customFormat="1" ht="24.95" customHeight="1">
      <c r="A105" s="96"/>
      <c r="B105" s="82"/>
    </row>
    <row r="106" spans="1:2" s="63" customFormat="1" ht="24.95" customHeight="1">
      <c r="A106" s="96"/>
      <c r="B106" s="82"/>
    </row>
    <row r="107" spans="1:2" s="63" customFormat="1" ht="24.95" customHeight="1">
      <c r="A107" s="96"/>
      <c r="B107" s="82"/>
    </row>
    <row r="108" spans="1:2" s="63" customFormat="1" ht="24.95" customHeight="1">
      <c r="A108" s="96"/>
      <c r="B108" s="82"/>
    </row>
    <row r="109" spans="1:2" s="63" customFormat="1" ht="24.95" customHeight="1">
      <c r="A109" s="96"/>
      <c r="B109" s="82"/>
    </row>
    <row r="110" spans="1:2" s="63" customFormat="1" ht="24.95" customHeight="1">
      <c r="A110" s="96"/>
      <c r="B110" s="60"/>
    </row>
    <row r="111" spans="1:2" s="63" customFormat="1" ht="24.95" customHeight="1">
      <c r="A111" s="96"/>
      <c r="B111" s="60"/>
    </row>
    <row r="112" spans="1:2" s="63" customFormat="1" ht="24.95" customHeight="1">
      <c r="A112" s="96"/>
      <c r="B112" s="82"/>
    </row>
    <row r="113" spans="1:2" s="63" customFormat="1" ht="24.95" customHeight="1">
      <c r="A113" s="96"/>
      <c r="B113" s="82"/>
    </row>
    <row r="114" spans="1:2" s="63" customFormat="1" ht="24.95" customHeight="1">
      <c r="A114" s="96"/>
      <c r="B114" s="82"/>
    </row>
    <row r="115" spans="1:2" s="63" customFormat="1" ht="24.95" customHeight="1">
      <c r="A115" s="96"/>
      <c r="B115" s="82"/>
    </row>
    <row r="116" spans="1:2" s="63" customFormat="1" ht="24.95" customHeight="1">
      <c r="A116" s="96"/>
      <c r="B116" s="82"/>
    </row>
    <row r="117" spans="1:2" s="63" customFormat="1" ht="24.95" customHeight="1">
      <c r="A117" s="96"/>
      <c r="B117" s="82"/>
    </row>
    <row r="118" spans="1:2" s="63" customFormat="1" ht="24.95" customHeight="1">
      <c r="A118" s="96"/>
      <c r="B118" s="82"/>
    </row>
    <row r="119" spans="1:2" s="63" customFormat="1" ht="24.95" customHeight="1">
      <c r="A119" s="96"/>
      <c r="B119" s="82"/>
    </row>
    <row r="120" spans="1:2" s="63" customFormat="1" ht="24.95" customHeight="1">
      <c r="A120" s="96"/>
      <c r="B120" s="82"/>
    </row>
    <row r="121" spans="1:2" s="63" customFormat="1" ht="24.95" customHeight="1">
      <c r="A121" s="96"/>
      <c r="B121" s="82"/>
    </row>
    <row r="122" spans="1:2" s="63" customFormat="1" ht="24.95" customHeight="1">
      <c r="A122" s="96"/>
      <c r="B122" s="82"/>
    </row>
    <row r="123" spans="1:2" s="63" customFormat="1" ht="24.95" customHeight="1">
      <c r="A123" s="96"/>
      <c r="B123" s="82"/>
    </row>
    <row r="124" spans="1:2" s="63" customFormat="1" ht="24.95" customHeight="1">
      <c r="A124" s="96"/>
      <c r="B124" s="82"/>
    </row>
    <row r="125" spans="1:2" s="63" customFormat="1" ht="24.95" customHeight="1">
      <c r="A125" s="96"/>
      <c r="B125" s="82"/>
    </row>
    <row r="126" spans="1:2" s="63" customFormat="1" ht="24.95" customHeight="1">
      <c r="A126" s="96"/>
      <c r="B126" s="82"/>
    </row>
    <row r="127" spans="1:2" s="63" customFormat="1" ht="24.95" customHeight="1">
      <c r="A127" s="96"/>
      <c r="B127" s="82"/>
    </row>
    <row r="128" spans="1:2" s="63" customFormat="1" ht="24.95" customHeight="1">
      <c r="A128" s="96"/>
      <c r="B128" s="60"/>
    </row>
    <row r="129" spans="1:2" s="63" customFormat="1" ht="24.95" customHeight="1">
      <c r="A129" s="96"/>
      <c r="B129" s="60"/>
    </row>
    <row r="130" spans="1:2" s="63" customFormat="1" ht="24.95" customHeight="1">
      <c r="A130" s="96"/>
      <c r="B130" s="82"/>
    </row>
    <row r="131" spans="1:2" s="63" customFormat="1" ht="24.95" customHeight="1">
      <c r="A131" s="96"/>
      <c r="B131" s="60"/>
    </row>
    <row r="132" spans="1:2" s="63" customFormat="1" ht="24.95" customHeight="1">
      <c r="A132" s="96"/>
      <c r="B132" s="60"/>
    </row>
    <row r="133" spans="1:2" s="63" customFormat="1" ht="24.95" customHeight="1">
      <c r="A133" s="96"/>
      <c r="B133" s="60"/>
    </row>
    <row r="134" spans="1:2" s="63" customFormat="1" ht="24.95" customHeight="1">
      <c r="A134" s="96"/>
      <c r="B134" s="60"/>
    </row>
    <row r="135" spans="1:2" s="63" customFormat="1" ht="24.95" customHeight="1">
      <c r="A135" s="96"/>
      <c r="B135" s="60"/>
    </row>
    <row r="136" spans="1:2" s="63" customFormat="1" ht="24.95" customHeight="1">
      <c r="A136" s="96"/>
      <c r="B136" s="60"/>
    </row>
    <row r="137" spans="1:2" s="63" customFormat="1" ht="24.95" customHeight="1">
      <c r="A137" s="96"/>
      <c r="B137" s="60"/>
    </row>
    <row r="138" spans="1:2" s="63" customFormat="1" ht="24.95" customHeight="1">
      <c r="A138" s="96"/>
      <c r="B138" s="60"/>
    </row>
    <row r="139" spans="1:2" s="63" customFormat="1" ht="24.95" customHeight="1">
      <c r="A139" s="96"/>
      <c r="B139" s="60"/>
    </row>
    <row r="140" spans="1:2" s="63" customFormat="1" ht="24.95" customHeight="1">
      <c r="A140" s="96"/>
      <c r="B140" s="60"/>
    </row>
    <row r="141" spans="1:2" s="63" customFormat="1" ht="24.95" customHeight="1">
      <c r="A141" s="96"/>
      <c r="B141" s="60"/>
    </row>
    <row r="142" spans="1:2" s="63" customFormat="1" ht="24.95" customHeight="1">
      <c r="A142" s="96"/>
      <c r="B142" s="60"/>
    </row>
    <row r="143" spans="1:2" s="63" customFormat="1" ht="24.95" customHeight="1">
      <c r="A143" s="96"/>
      <c r="B143" s="60"/>
    </row>
    <row r="144" spans="1:2" s="63" customFormat="1" ht="24.95" customHeight="1">
      <c r="A144" s="96"/>
      <c r="B144" s="60"/>
    </row>
    <row r="145" spans="1:2" s="63" customFormat="1" ht="24.95" customHeight="1">
      <c r="A145" s="96"/>
      <c r="B145" s="60"/>
    </row>
    <row r="146" spans="1:2" s="63" customFormat="1" ht="24.95" customHeight="1">
      <c r="A146" s="96"/>
      <c r="B146" s="60"/>
    </row>
    <row r="147" spans="1:2" s="63" customFormat="1" ht="24.95" customHeight="1">
      <c r="A147" s="96"/>
      <c r="B147" s="60"/>
    </row>
    <row r="148" spans="1:2" s="63" customFormat="1" ht="24.95" customHeight="1">
      <c r="A148" s="96"/>
      <c r="B148" s="60"/>
    </row>
    <row r="149" spans="1:2" s="63" customFormat="1" ht="24.95" customHeight="1">
      <c r="A149" s="96"/>
      <c r="B149" s="60"/>
    </row>
    <row r="150" spans="1:2" s="63" customFormat="1" ht="24.95" customHeight="1">
      <c r="A150" s="96"/>
      <c r="B150" s="60"/>
    </row>
    <row r="151" spans="1:2" s="63" customFormat="1" ht="24.95" customHeight="1">
      <c r="A151" s="96"/>
      <c r="B151" s="60"/>
    </row>
    <row r="152" spans="1:2" s="63" customFormat="1" ht="24.95" customHeight="1">
      <c r="A152" s="96"/>
      <c r="B152" s="60"/>
    </row>
    <row r="153" spans="1:2" s="63" customFormat="1" ht="24.95" customHeight="1">
      <c r="A153" s="96"/>
      <c r="B153" s="60"/>
    </row>
    <row r="154" spans="1:2" s="63" customFormat="1" ht="24.95" customHeight="1">
      <c r="A154" s="96"/>
      <c r="B154" s="60"/>
    </row>
    <row r="155" spans="1:2" s="63" customFormat="1" ht="24.95" customHeight="1">
      <c r="A155" s="96"/>
      <c r="B155" s="60"/>
    </row>
    <row r="156" spans="1:2" s="63" customFormat="1" ht="24.95" customHeight="1">
      <c r="A156" s="96"/>
      <c r="B156" s="60"/>
    </row>
    <row r="157" spans="1:2" s="63" customFormat="1" ht="24.95" customHeight="1">
      <c r="A157" s="96"/>
      <c r="B157" s="60"/>
    </row>
    <row r="158" spans="1:2" s="63" customFormat="1" ht="24.95" customHeight="1">
      <c r="A158" s="96"/>
      <c r="B158" s="60"/>
    </row>
    <row r="159" spans="1:2" s="63" customFormat="1" ht="24.95" customHeight="1">
      <c r="A159" s="96"/>
      <c r="B159" s="60"/>
    </row>
    <row r="160" spans="1:2" s="63" customFormat="1" ht="24.95" customHeight="1">
      <c r="A160" s="96"/>
      <c r="B160" s="60"/>
    </row>
    <row r="161" spans="1:2" s="63" customFormat="1" ht="24.95" customHeight="1">
      <c r="A161" s="96"/>
      <c r="B161" s="60"/>
    </row>
    <row r="162" spans="1:2" s="63" customFormat="1" ht="24.95" customHeight="1">
      <c r="A162" s="96"/>
      <c r="B162" s="60"/>
    </row>
    <row r="163" spans="1:2" s="63" customFormat="1" ht="24.95" customHeight="1">
      <c r="A163" s="96"/>
      <c r="B163" s="60"/>
    </row>
    <row r="164" spans="1:2" s="63" customFormat="1" ht="24.95" customHeight="1">
      <c r="A164" s="96"/>
      <c r="B164" s="60"/>
    </row>
    <row r="165" spans="1:2" s="63" customFormat="1" ht="24.95" customHeight="1">
      <c r="A165" s="96"/>
      <c r="B165" s="60"/>
    </row>
    <row r="166" spans="1:2" s="63" customFormat="1" ht="24.95" customHeight="1">
      <c r="A166" s="96"/>
      <c r="B166" s="60"/>
    </row>
    <row r="167" spans="1:2" s="63" customFormat="1" ht="24.95" customHeight="1">
      <c r="A167" s="96"/>
      <c r="B167" s="60"/>
    </row>
    <row r="168" spans="1:2" s="63" customFormat="1" ht="24.95" customHeight="1">
      <c r="A168" s="96"/>
      <c r="B168" s="60"/>
    </row>
    <row r="169" spans="1:2" s="63" customFormat="1" ht="24.95" customHeight="1">
      <c r="A169" s="96"/>
      <c r="B169" s="60"/>
    </row>
    <row r="170" spans="1:2" s="63" customFormat="1" ht="24.95" customHeight="1">
      <c r="A170" s="96"/>
      <c r="B170" s="60"/>
    </row>
    <row r="171" spans="1:2" s="63" customFormat="1" ht="24.95" customHeight="1">
      <c r="A171" s="96"/>
      <c r="B171" s="60"/>
    </row>
    <row r="172" spans="1:2" s="63" customFormat="1" ht="24.95" customHeight="1">
      <c r="A172" s="96"/>
      <c r="B172" s="60"/>
    </row>
    <row r="173" spans="1:2" s="63" customFormat="1" ht="24.95" customHeight="1">
      <c r="A173" s="96"/>
      <c r="B173" s="60"/>
    </row>
    <row r="174" spans="1:2" s="63" customFormat="1" ht="24.95" customHeight="1">
      <c r="A174" s="96"/>
      <c r="B174" s="60"/>
    </row>
    <row r="175" spans="1:2" s="63" customFormat="1" ht="24.95" customHeight="1">
      <c r="A175" s="96"/>
      <c r="B175" s="60"/>
    </row>
    <row r="176" spans="1:2" s="63" customFormat="1" ht="24.95" customHeight="1">
      <c r="A176" s="96"/>
      <c r="B176" s="60"/>
    </row>
    <row r="177" spans="1:2" s="63" customFormat="1" ht="24.95" customHeight="1">
      <c r="A177" s="96"/>
      <c r="B177" s="60"/>
    </row>
    <row r="178" spans="1:2" s="63" customFormat="1" ht="24.95" customHeight="1">
      <c r="A178" s="96"/>
      <c r="B178" s="60"/>
    </row>
    <row r="179" spans="1:2" s="63" customFormat="1" ht="24.95" customHeight="1">
      <c r="A179" s="96"/>
      <c r="B179" s="60"/>
    </row>
    <row r="180" spans="1:2" s="63" customFormat="1" ht="24.95" customHeight="1">
      <c r="A180" s="96"/>
      <c r="B180" s="60"/>
    </row>
    <row r="181" spans="1:2" s="63" customFormat="1" ht="24.95" customHeight="1">
      <c r="A181" s="96"/>
      <c r="B181" s="60"/>
    </row>
    <row r="182" spans="1:2" s="63" customFormat="1" ht="24.95" customHeight="1">
      <c r="A182" s="96"/>
      <c r="B182" s="60"/>
    </row>
    <row r="183" spans="1:2" s="63" customFormat="1" ht="24.95" customHeight="1">
      <c r="A183" s="96"/>
      <c r="B183" s="60"/>
    </row>
    <row r="184" spans="1:2" s="63" customFormat="1" ht="24.95" customHeight="1">
      <c r="A184" s="96"/>
      <c r="B184" s="60"/>
    </row>
    <row r="185" spans="1:2" s="63" customFormat="1" ht="24.95" customHeight="1">
      <c r="A185" s="96"/>
      <c r="B185" s="60"/>
    </row>
    <row r="186" spans="1:2" s="63" customFormat="1" ht="24.95" customHeight="1">
      <c r="A186" s="96"/>
      <c r="B186" s="60"/>
    </row>
    <row r="187" spans="1:2" s="63" customFormat="1" ht="24.95" customHeight="1">
      <c r="A187" s="96"/>
      <c r="B187" s="60"/>
    </row>
    <row r="188" spans="1:2" s="63" customFormat="1" ht="24.95" customHeight="1">
      <c r="A188" s="96"/>
      <c r="B188" s="60"/>
    </row>
    <row r="189" spans="1:2" s="63" customFormat="1" ht="24.95" customHeight="1">
      <c r="A189" s="96"/>
      <c r="B189" s="60"/>
    </row>
    <row r="190" spans="1:2" s="63" customFormat="1" ht="24.95" customHeight="1">
      <c r="A190" s="96"/>
      <c r="B190" s="60"/>
    </row>
    <row r="191" spans="1:2" s="63" customFormat="1" ht="24.95" customHeight="1">
      <c r="A191" s="96"/>
      <c r="B191" s="60"/>
    </row>
    <row r="192" spans="1:2" s="63" customFormat="1" ht="24.95" customHeight="1">
      <c r="A192" s="96"/>
      <c r="B192" s="60"/>
    </row>
    <row r="193" spans="1:2" s="63" customFormat="1" ht="24.95" customHeight="1">
      <c r="A193" s="96"/>
      <c r="B193" s="60"/>
    </row>
    <row r="194" spans="1:2" s="63" customFormat="1" ht="24.95" customHeight="1">
      <c r="A194" s="96"/>
      <c r="B194" s="60"/>
    </row>
    <row r="195" spans="1:2" s="63" customFormat="1" ht="24.95" customHeight="1">
      <c r="A195" s="96"/>
      <c r="B195" s="82"/>
    </row>
    <row r="196" spans="1:2" s="63" customFormat="1" ht="24.95" customHeight="1">
      <c r="A196" s="96"/>
      <c r="B196" s="60"/>
    </row>
    <row r="197" spans="1:2" s="63" customFormat="1" ht="24.95" customHeight="1">
      <c r="A197" s="96"/>
      <c r="B197" s="60"/>
    </row>
    <row r="198" spans="1:2" s="63" customFormat="1" ht="24.95" customHeight="1">
      <c r="A198" s="96"/>
      <c r="B198" s="60"/>
    </row>
    <row r="199" spans="1:2" s="63" customFormat="1" ht="24.95" customHeight="1">
      <c r="A199" s="96"/>
      <c r="B199" s="60"/>
    </row>
    <row r="200" spans="1:2" s="63" customFormat="1" ht="24.95" customHeight="1">
      <c r="A200" s="96"/>
      <c r="B200" s="60"/>
    </row>
    <row r="201" spans="1:2" s="63" customFormat="1" ht="24.95" customHeight="1">
      <c r="A201" s="96"/>
      <c r="B201" s="60"/>
    </row>
    <row r="202" spans="1:2" s="63" customFormat="1" ht="24.95" customHeight="1">
      <c r="A202" s="96"/>
      <c r="B202" s="60"/>
    </row>
    <row r="203" spans="1:2" s="63" customFormat="1" ht="24.95" customHeight="1">
      <c r="A203" s="96"/>
      <c r="B203" s="60"/>
    </row>
    <row r="204" spans="1:2" s="63" customFormat="1" ht="24.95" customHeight="1">
      <c r="A204" s="96"/>
      <c r="B204" s="82"/>
    </row>
    <row r="205" spans="1:2" s="63" customFormat="1" ht="24.95" customHeight="1">
      <c r="A205" s="96"/>
      <c r="B205" s="60"/>
    </row>
    <row r="206" spans="1:2" s="63" customFormat="1" ht="24.95" customHeight="1">
      <c r="A206" s="96"/>
      <c r="B206" s="82"/>
    </row>
    <row r="207" spans="1:2" s="63" customFormat="1" ht="24.95" customHeight="1">
      <c r="A207" s="96"/>
      <c r="B207" s="82"/>
    </row>
    <row r="208" spans="1:2" s="63" customFormat="1" ht="24.95" customHeight="1">
      <c r="A208" s="96"/>
      <c r="B208" s="82"/>
    </row>
    <row r="209" spans="1:2" s="63" customFormat="1" ht="24.95" customHeight="1">
      <c r="A209" s="96"/>
      <c r="B209" s="82"/>
    </row>
    <row r="210" spans="1:2" s="63" customFormat="1" ht="24.95" customHeight="1">
      <c r="A210" s="96"/>
      <c r="B210" s="82"/>
    </row>
    <row r="211" spans="1:2" s="63" customFormat="1" ht="24.95" customHeight="1">
      <c r="A211" s="96"/>
      <c r="B211" s="82"/>
    </row>
    <row r="212" spans="1:2" s="63" customFormat="1" ht="24.95" customHeight="1">
      <c r="A212" s="96"/>
      <c r="B212" s="60"/>
    </row>
    <row r="213" spans="1:2" s="63" customFormat="1" ht="24.95" customHeight="1">
      <c r="A213" s="96"/>
      <c r="B213" s="60"/>
    </row>
    <row r="214" spans="1:2" s="63" customFormat="1" ht="24.95" customHeight="1">
      <c r="A214" s="96"/>
      <c r="B214" s="60"/>
    </row>
    <row r="215" spans="1:2" s="63" customFormat="1" ht="24.95" customHeight="1">
      <c r="A215" s="96"/>
      <c r="B215" s="60"/>
    </row>
    <row r="216" spans="1:2" s="63" customFormat="1" ht="24.95" customHeight="1">
      <c r="A216" s="96"/>
      <c r="B216" s="60"/>
    </row>
    <row r="217" spans="1:2" s="63" customFormat="1" ht="24.95" customHeight="1">
      <c r="A217" s="96"/>
      <c r="B217" s="60"/>
    </row>
    <row r="218" spans="1:2" s="63" customFormat="1" ht="24.95" customHeight="1">
      <c r="A218" s="96"/>
      <c r="B218" s="60"/>
    </row>
    <row r="219" spans="1:2" s="63" customFormat="1" ht="24.95" customHeight="1">
      <c r="A219" s="96"/>
      <c r="B219" s="61"/>
    </row>
    <row r="220" spans="1:2" s="63" customFormat="1" ht="24.95" customHeight="1">
      <c r="A220" s="96"/>
      <c r="B220" s="61"/>
    </row>
    <row r="221" spans="1:2" s="63" customFormat="1" ht="24.95" customHeight="1">
      <c r="A221" s="96"/>
      <c r="B221" s="61"/>
    </row>
    <row r="222" spans="1:2" s="63" customFormat="1" ht="24.95" customHeight="1">
      <c r="A222" s="96"/>
      <c r="B222" s="61"/>
    </row>
    <row r="223" spans="1:2" s="63" customFormat="1" ht="24.95" customHeight="1">
      <c r="A223" s="96"/>
      <c r="B223" s="61"/>
    </row>
    <row r="224" spans="1:2" s="63" customFormat="1" ht="24.95" customHeight="1">
      <c r="A224" s="96"/>
      <c r="B224" s="61"/>
    </row>
    <row r="225" spans="1:2" s="63" customFormat="1" ht="24.95" customHeight="1">
      <c r="A225" s="96"/>
      <c r="B225" s="61"/>
    </row>
    <row r="226" spans="1:2" s="63" customFormat="1" ht="24.95" customHeight="1">
      <c r="A226" s="96"/>
      <c r="B226" s="61"/>
    </row>
    <row r="227" spans="1:2" s="63" customFormat="1" ht="24.95" customHeight="1">
      <c r="A227" s="96"/>
      <c r="B227" s="61"/>
    </row>
    <row r="228" spans="1:2" s="63" customFormat="1" ht="24.95" customHeight="1">
      <c r="A228" s="96"/>
      <c r="B228" s="61"/>
    </row>
    <row r="229" spans="1:2" s="63" customFormat="1" ht="24.95" customHeight="1">
      <c r="A229" s="96"/>
      <c r="B229" s="61"/>
    </row>
    <row r="230" spans="1:2" s="63" customFormat="1" ht="24.95" customHeight="1">
      <c r="A230" s="96"/>
      <c r="B230" s="61"/>
    </row>
    <row r="231" spans="1:2" s="63" customFormat="1" ht="24.95" customHeight="1">
      <c r="A231" s="96"/>
      <c r="B231" s="61"/>
    </row>
    <row r="232" spans="1:2" s="63" customFormat="1" ht="24.95" customHeight="1">
      <c r="A232" s="96"/>
      <c r="B232" s="61"/>
    </row>
    <row r="233" spans="1:2" s="63" customFormat="1" ht="24.95" customHeight="1">
      <c r="A233" s="96"/>
      <c r="B233" s="61"/>
    </row>
    <row r="234" spans="1:2" s="63" customFormat="1" ht="24.95" customHeight="1">
      <c r="A234" s="96"/>
      <c r="B234" s="61"/>
    </row>
    <row r="235" spans="1:2" s="63" customFormat="1" ht="24.95" customHeight="1">
      <c r="A235" s="96"/>
      <c r="B235" s="61"/>
    </row>
    <row r="236" spans="1:2" ht="15" customHeight="1"/>
    <row r="237" spans="1:2" ht="15" customHeight="1"/>
    <row r="238" spans="1:2" ht="15" customHeight="1"/>
    <row r="239" spans="1:2" ht="15" customHeight="1"/>
    <row r="240" spans="1:2"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sheetData>
  <sheetProtection algorithmName="SHA-512" hashValue="+O9/6a78AqroD6aF5TroyVu2F0K1l0QcJyoW76/KhnGe+ryIqHh5eJSujkSv0qMVjE0nesAT63KVEqz3vJ511w==" saltValue="5IZYK7nQehPum6LBG8/GDQ==" spinCount="100000" sheet="1" objects="1" scenarios="1" formatColumns="0" formatRows="0" autoFilter="0"/>
  <mergeCells count="31">
    <mergeCell ref="D6:I6"/>
    <mergeCell ref="C7:I11"/>
    <mergeCell ref="D13:I13"/>
    <mergeCell ref="C14:I21"/>
    <mergeCell ref="C40:D40"/>
    <mergeCell ref="C39:D39"/>
    <mergeCell ref="D23:I23"/>
    <mergeCell ref="D24:I24"/>
    <mergeCell ref="C26:I32"/>
    <mergeCell ref="D25:I25"/>
    <mergeCell ref="C33:G33"/>
    <mergeCell ref="C38:D38"/>
    <mergeCell ref="C37:D37"/>
    <mergeCell ref="C36:D36"/>
    <mergeCell ref="C35:D35"/>
    <mergeCell ref="C34:D34"/>
    <mergeCell ref="M7:S11"/>
    <mergeCell ref="M14:S20"/>
    <mergeCell ref="M21:S22"/>
    <mergeCell ref="M26:S33"/>
    <mergeCell ref="M23:S23"/>
    <mergeCell ref="L52:M52"/>
    <mergeCell ref="M53:S53"/>
    <mergeCell ref="D52:I52"/>
    <mergeCell ref="C53:I53"/>
    <mergeCell ref="C41:D41"/>
    <mergeCell ref="C49:G50"/>
    <mergeCell ref="C43:D43"/>
    <mergeCell ref="C42:D42"/>
    <mergeCell ref="C44:G46"/>
    <mergeCell ref="C47:G48"/>
  </mergeCells>
  <phoneticPr fontId="2" type="noConversion"/>
  <hyperlinks>
    <hyperlink ref="E3" location="Resíduos!C6" display="GRI 306-1" xr:uid="{08021682-E91D-4A95-8C29-C1E1EDD9D6E6}"/>
    <hyperlink ref="F3" location="Resíduos!C13" display="GRI 306-2" xr:uid="{ECDFEB9F-B61B-4D34-AA9A-E1118FDBCE12}"/>
    <hyperlink ref="G3" location="Resíduos!C23" display="GRI 306-3" xr:uid="{19E09314-FA7D-42CE-ABD3-31B100C6A3FB}"/>
    <hyperlink ref="H3" location="Resíduos!C24" display="GRI 306-4" xr:uid="{0114C7FA-A1CB-468B-9F71-F6FB41D2CA55}"/>
    <hyperlink ref="I3" location="Resíduos!C25" display="GRI 306-5" xr:uid="{3264659C-2125-4B7F-8E9C-EDB71A57052D}"/>
    <hyperlink ref="E4" location="Resíduos!C52" display="SASB IF-EU-150a.1 " xr:uid="{4216AD31-578E-4C85-8A61-571FFFA100A6}"/>
  </hyperlinks>
  <pageMargins left="0.511811024" right="0.511811024" top="0.78740157499999996" bottom="0.78740157499999996" header="0.31496062000000002" footer="0.31496062000000002"/>
  <pageSetup paperSize="9" orientation="portrait" r:id="rId1"/>
  <ignoredErrors>
    <ignoredError sqref="E34:G34 E41:G41"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66C58-E6A5-476C-A01C-655827B9CA5B}">
  <sheetPr>
    <tabColor rgb="FF02585C"/>
  </sheetPr>
  <dimension ref="A1:AT761"/>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0" defaultRowHeight="0" customHeight="1" zeroHeight="1"/>
  <cols>
    <col min="1" max="1" width="33.7109375" style="279" customWidth="1"/>
    <col min="2" max="2" width="3.7109375" style="254" customWidth="1"/>
    <col min="3" max="9" width="20.85546875" style="262" customWidth="1"/>
    <col min="10" max="12" width="14.140625" style="262" customWidth="1"/>
    <col min="13" max="13" width="8.140625" style="262" customWidth="1"/>
    <col min="14" max="21" width="14.140625" style="262" hidden="1" customWidth="1"/>
    <col min="22" max="23" width="30" style="262" hidden="1" customWidth="1"/>
    <col min="24" max="31" width="18.140625" style="262" hidden="1" customWidth="1"/>
    <col min="32" max="33" width="18.140625" style="255" hidden="1" customWidth="1"/>
    <col min="34" max="16384" width="0" style="255" hidden="1"/>
  </cols>
  <sheetData>
    <row r="1" spans="1:46" s="62" customFormat="1"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60"/>
      <c r="F2" s="60"/>
      <c r="G2" s="60"/>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426" t="str">
        <f>Índice!B88</f>
        <v>HUMAN CAPITAL</v>
      </c>
      <c r="D3" s="60"/>
      <c r="E3" s="445" t="s">
        <v>63</v>
      </c>
      <c r="F3" s="445" t="s">
        <v>130</v>
      </c>
      <c r="G3" s="445" t="s">
        <v>131</v>
      </c>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Índice!C85</f>
        <v>Attraction, development and retention</v>
      </c>
      <c r="D4" s="60"/>
      <c r="E4" s="60"/>
      <c r="F4" s="60"/>
      <c r="G4" s="60"/>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102"/>
      <c r="D5" s="95"/>
      <c r="E5" s="95"/>
      <c r="F5" s="95"/>
      <c r="G5" s="95"/>
      <c r="H5" s="95"/>
      <c r="I5" s="95"/>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427" t="str">
        <f>Índice!D85</f>
        <v>GRI 3-3</v>
      </c>
      <c r="D6" s="868" t="str">
        <f>Índice!E85</f>
        <v>Attracting, developing and retaining employees</v>
      </c>
      <c r="E6" s="869"/>
      <c r="F6" s="869"/>
      <c r="G6" s="869"/>
      <c r="H6" s="869"/>
      <c r="I6" s="869"/>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717" t="s">
        <v>654</v>
      </c>
      <c r="D7" s="717"/>
      <c r="E7" s="717"/>
      <c r="F7" s="717"/>
      <c r="G7" s="717"/>
      <c r="H7" s="717"/>
      <c r="I7" s="717"/>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17"/>
      <c r="D8" s="717"/>
      <c r="E8" s="717"/>
      <c r="F8" s="717"/>
      <c r="G8" s="717"/>
      <c r="H8" s="717"/>
      <c r="I8" s="717"/>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17"/>
      <c r="D9" s="717"/>
      <c r="E9" s="717"/>
      <c r="F9" s="717"/>
      <c r="G9" s="717"/>
      <c r="H9" s="717"/>
      <c r="I9" s="717"/>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6"/>
      <c r="B10" s="76"/>
      <c r="C10" s="717"/>
      <c r="D10" s="717"/>
      <c r="E10" s="717"/>
      <c r="F10" s="717"/>
      <c r="G10" s="717"/>
      <c r="H10" s="717"/>
      <c r="I10" s="717"/>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6"/>
      <c r="B11" s="76"/>
      <c r="C11" s="717"/>
      <c r="D11" s="717"/>
      <c r="E11" s="717"/>
      <c r="F11" s="717"/>
      <c r="G11" s="717"/>
      <c r="H11" s="717"/>
      <c r="I11" s="717"/>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87"/>
      <c r="D12" s="87"/>
      <c r="E12" s="87"/>
      <c r="F12" s="87"/>
      <c r="G12" s="87"/>
      <c r="H12" s="87"/>
      <c r="I12" s="87"/>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427" t="str">
        <f>Índice!D86</f>
        <v>GRI 404-1</v>
      </c>
      <c r="D13" s="868" t="str">
        <f>Índice!E86</f>
        <v>Average hours of training per year per employee</v>
      </c>
      <c r="E13" s="869"/>
      <c r="F13" s="869"/>
      <c r="G13" s="869"/>
      <c r="H13" s="869"/>
      <c r="I13" s="869"/>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870" t="s">
        <v>655</v>
      </c>
      <c r="D14" s="870"/>
      <c r="E14" s="870"/>
      <c r="F14" s="870"/>
      <c r="G14" s="870"/>
      <c r="H14" s="870"/>
      <c r="I14" s="870"/>
      <c r="J14" s="126"/>
      <c r="K14" s="126"/>
      <c r="L14" s="126"/>
      <c r="M14" s="69"/>
      <c r="N14" s="81"/>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428" t="s">
        <v>656</v>
      </c>
      <c r="D15" s="69"/>
      <c r="E15" s="69"/>
      <c r="F15" s="69"/>
      <c r="G15" s="69"/>
      <c r="H15" s="69"/>
      <c r="I15" s="69"/>
      <c r="J15" s="69"/>
      <c r="K15" s="69"/>
      <c r="L15" s="69"/>
      <c r="M15" s="69"/>
      <c r="N15" s="81"/>
      <c r="O15" s="99"/>
      <c r="P15" s="99"/>
      <c r="Q15" s="99"/>
      <c r="R15" s="99"/>
      <c r="S15" s="99"/>
      <c r="T15" s="99"/>
      <c r="U15" s="99"/>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thickBot="1">
      <c r="A16" s="96"/>
      <c r="B16" s="76"/>
      <c r="C16" s="705" t="s">
        <v>657</v>
      </c>
      <c r="D16" s="430">
        <v>2022</v>
      </c>
      <c r="E16" s="430">
        <v>2023</v>
      </c>
      <c r="F16" s="431">
        <v>2024</v>
      </c>
      <c r="G16" s="69"/>
      <c r="H16" s="69"/>
      <c r="I16" s="69"/>
      <c r="J16" s="69"/>
      <c r="K16" s="69"/>
      <c r="L16" s="69"/>
      <c r="M16" s="69"/>
      <c r="N16" s="432"/>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24.95" customHeight="1">
      <c r="A17" s="96"/>
      <c r="B17" s="76"/>
      <c r="C17" s="433" t="s">
        <v>658</v>
      </c>
      <c r="D17" s="434">
        <v>52.56</v>
      </c>
      <c r="E17" s="434">
        <v>35.619999999999997</v>
      </c>
      <c r="F17" s="435">
        <v>61.21</v>
      </c>
      <c r="G17" s="69"/>
      <c r="H17" s="69"/>
      <c r="I17" s="69"/>
      <c r="J17" s="69"/>
      <c r="K17" s="69"/>
      <c r="L17" s="69"/>
      <c r="M17" s="69"/>
      <c r="N17" s="81"/>
      <c r="O17" s="74"/>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24.95" customHeight="1">
      <c r="A18" s="96"/>
      <c r="B18" s="76"/>
      <c r="C18" s="433" t="s">
        <v>659</v>
      </c>
      <c r="D18" s="434">
        <v>41.83</v>
      </c>
      <c r="E18" s="434">
        <v>55.54</v>
      </c>
      <c r="F18" s="435">
        <v>126.58</v>
      </c>
      <c r="G18" s="69"/>
      <c r="H18" s="69"/>
      <c r="I18" s="69"/>
      <c r="J18" s="69"/>
      <c r="K18" s="69"/>
      <c r="L18" s="69"/>
      <c r="M18" s="69"/>
      <c r="N18" s="436"/>
      <c r="O18" s="79"/>
      <c r="P18" s="79"/>
      <c r="Q18" s="79"/>
      <c r="R18" s="79"/>
      <c r="S18" s="79"/>
      <c r="T18" s="79"/>
      <c r="U18" s="79"/>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6"/>
      <c r="B19" s="76"/>
      <c r="C19" s="208" t="s">
        <v>660</v>
      </c>
      <c r="D19" s="437">
        <v>50.1</v>
      </c>
      <c r="E19" s="437">
        <v>50.88</v>
      </c>
      <c r="F19" s="438">
        <v>111.78</v>
      </c>
      <c r="G19" s="69"/>
      <c r="H19" s="69"/>
      <c r="I19" s="69"/>
      <c r="J19" s="69"/>
      <c r="K19" s="69"/>
      <c r="L19" s="69"/>
      <c r="M19" s="69"/>
      <c r="N19" s="81"/>
      <c r="O19" s="79"/>
      <c r="P19" s="79"/>
      <c r="Q19" s="79"/>
      <c r="R19" s="79"/>
      <c r="S19" s="79"/>
      <c r="T19" s="79"/>
      <c r="U19" s="79"/>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24.95" customHeight="1">
      <c r="A20" s="96"/>
      <c r="B20" s="76"/>
      <c r="C20" s="867" t="s">
        <v>661</v>
      </c>
      <c r="D20" s="867"/>
      <c r="E20" s="867"/>
      <c r="F20" s="867"/>
      <c r="G20" s="440"/>
      <c r="H20" s="440"/>
      <c r="I20" s="440"/>
      <c r="J20" s="440"/>
      <c r="K20" s="440"/>
      <c r="L20" s="440"/>
      <c r="M20" s="69"/>
      <c r="N20" s="441"/>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6"/>
      <c r="B21" s="76"/>
      <c r="C21" s="867"/>
      <c r="D21" s="867"/>
      <c r="E21" s="867"/>
      <c r="F21" s="867"/>
      <c r="G21" s="440"/>
      <c r="H21" s="440"/>
      <c r="I21" s="440"/>
      <c r="J21" s="440"/>
      <c r="K21" s="440"/>
      <c r="L21" s="440"/>
      <c r="M21" s="69"/>
      <c r="N21" s="441"/>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6"/>
      <c r="B22" s="60"/>
      <c r="C22" s="428" t="s">
        <v>662</v>
      </c>
      <c r="D22" s="69"/>
      <c r="E22" s="69"/>
      <c r="F22" s="69"/>
      <c r="G22" s="69"/>
      <c r="H22" s="69"/>
      <c r="I22" s="69"/>
      <c r="J22" s="69"/>
      <c r="K22" s="69"/>
      <c r="L22" s="69"/>
      <c r="M22" s="69"/>
      <c r="N22" s="81"/>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s="62" customFormat="1" ht="35.1" customHeight="1" thickBot="1">
      <c r="A23" s="96"/>
      <c r="B23" s="60"/>
      <c r="C23" s="444" t="s">
        <v>663</v>
      </c>
      <c r="D23" s="430">
        <v>2022</v>
      </c>
      <c r="E23" s="430">
        <v>2023</v>
      </c>
      <c r="F23" s="431">
        <v>2024</v>
      </c>
      <c r="G23" s="69"/>
      <c r="H23" s="69"/>
      <c r="I23" s="69"/>
      <c r="J23" s="69"/>
      <c r="K23" s="69"/>
      <c r="L23" s="69"/>
      <c r="M23" s="69"/>
      <c r="N23" s="81"/>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s="62" customFormat="1" ht="24.95" customHeight="1">
      <c r="A24" s="96"/>
      <c r="B24" s="60"/>
      <c r="C24" s="433" t="s">
        <v>408</v>
      </c>
      <c r="D24" s="434">
        <v>16.2</v>
      </c>
      <c r="E24" s="434">
        <v>15.41</v>
      </c>
      <c r="F24" s="435">
        <v>13.55</v>
      </c>
      <c r="G24" s="69"/>
      <c r="H24" s="69"/>
      <c r="I24" s="69"/>
      <c r="J24" s="69"/>
      <c r="K24" s="69"/>
      <c r="L24" s="69"/>
      <c r="M24" s="69"/>
      <c r="N24" s="81"/>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s="62" customFormat="1" ht="24.95" customHeight="1">
      <c r="A25" s="96"/>
      <c r="B25" s="60"/>
      <c r="C25" s="433" t="s">
        <v>409</v>
      </c>
      <c r="D25" s="434">
        <v>26.6</v>
      </c>
      <c r="E25" s="434">
        <v>59.93</v>
      </c>
      <c r="F25" s="435">
        <v>29.8</v>
      </c>
      <c r="G25" s="69"/>
      <c r="H25" s="69"/>
      <c r="I25" s="69"/>
      <c r="J25" s="69"/>
      <c r="K25" s="69"/>
      <c r="L25" s="69"/>
      <c r="M25" s="69"/>
      <c r="N25" s="81"/>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s="62" customFormat="1" ht="24.95" customHeight="1">
      <c r="A26" s="96"/>
      <c r="B26" s="60"/>
      <c r="C26" s="433" t="s">
        <v>664</v>
      </c>
      <c r="D26" s="434">
        <v>38.299999999999997</v>
      </c>
      <c r="E26" s="434">
        <v>30.35</v>
      </c>
      <c r="F26" s="435">
        <v>55.45</v>
      </c>
      <c r="G26" s="69"/>
      <c r="H26" s="69"/>
      <c r="I26" s="69"/>
      <c r="J26" s="69"/>
      <c r="K26" s="69"/>
      <c r="L26" s="69"/>
      <c r="M26" s="69"/>
      <c r="N26" s="81"/>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s="62" customFormat="1" ht="24.95" customHeight="1">
      <c r="A27" s="96"/>
      <c r="B27" s="60"/>
      <c r="C27" s="433" t="s">
        <v>410</v>
      </c>
      <c r="D27" s="434">
        <v>27</v>
      </c>
      <c r="E27" s="434">
        <v>30.32</v>
      </c>
      <c r="F27" s="435">
        <v>54.56</v>
      </c>
      <c r="G27" s="69"/>
      <c r="H27" s="69"/>
      <c r="I27" s="69"/>
      <c r="J27" s="69"/>
      <c r="K27" s="69"/>
      <c r="L27" s="69"/>
      <c r="M27" s="69"/>
      <c r="N27" s="81"/>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30"/>
      <c r="AP27" s="131"/>
      <c r="AQ27" s="131"/>
      <c r="AR27" s="131"/>
      <c r="AS27" s="131"/>
    </row>
    <row r="28" spans="1:46" s="62" customFormat="1" ht="24.95" customHeight="1">
      <c r="A28" s="96"/>
      <c r="B28" s="82"/>
      <c r="C28" s="433" t="s">
        <v>413</v>
      </c>
      <c r="D28" s="434">
        <v>36.799999999999997</v>
      </c>
      <c r="E28" s="434">
        <v>34.39</v>
      </c>
      <c r="F28" s="435">
        <v>39.51</v>
      </c>
      <c r="G28" s="69"/>
      <c r="H28" s="69"/>
      <c r="I28" s="69"/>
      <c r="J28" s="69"/>
      <c r="K28" s="69"/>
      <c r="L28" s="69"/>
      <c r="M28" s="69"/>
      <c r="N28" s="81"/>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1"/>
    </row>
    <row r="29" spans="1:46" s="132" customFormat="1" ht="24.95" customHeight="1">
      <c r="A29" s="96"/>
      <c r="B29" s="60"/>
      <c r="C29" s="433" t="s">
        <v>414</v>
      </c>
      <c r="D29" s="434">
        <v>57.8</v>
      </c>
      <c r="E29" s="434">
        <v>70.599999999999994</v>
      </c>
      <c r="F29" s="435">
        <v>185.48</v>
      </c>
      <c r="G29" s="69"/>
      <c r="H29" s="69"/>
      <c r="I29" s="69"/>
      <c r="J29" s="69"/>
      <c r="K29" s="69"/>
      <c r="L29" s="69"/>
      <c r="M29" s="69"/>
      <c r="N29" s="81"/>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4"/>
    </row>
    <row r="30" spans="1:46" s="62" customFormat="1" ht="24.95" customHeight="1">
      <c r="A30" s="96"/>
      <c r="B30" s="60"/>
      <c r="C30" s="433" t="s">
        <v>13</v>
      </c>
      <c r="D30" s="434">
        <v>200.7</v>
      </c>
      <c r="E30" s="434">
        <v>264</v>
      </c>
      <c r="F30" s="435">
        <v>0</v>
      </c>
      <c r="G30" s="69"/>
      <c r="H30" s="69"/>
      <c r="I30" s="69"/>
      <c r="J30" s="69"/>
      <c r="K30" s="69"/>
      <c r="L30" s="69"/>
      <c r="M30" s="69"/>
      <c r="N30" s="81"/>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1"/>
    </row>
    <row r="31" spans="1:46" s="62" customFormat="1" ht="24.95" customHeight="1">
      <c r="A31" s="96"/>
      <c r="B31" s="60"/>
      <c r="C31" s="208" t="s">
        <v>14</v>
      </c>
      <c r="D31" s="437">
        <v>50.1</v>
      </c>
      <c r="E31" s="437">
        <v>72.14</v>
      </c>
      <c r="F31" s="438">
        <v>111.78</v>
      </c>
      <c r="G31" s="69"/>
      <c r="H31" s="69"/>
      <c r="I31" s="69"/>
      <c r="J31" s="69"/>
      <c r="K31" s="69"/>
      <c r="L31" s="69"/>
      <c r="M31" s="69"/>
      <c r="N31" s="81"/>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1"/>
    </row>
    <row r="32" spans="1:46" s="62" customFormat="1" ht="35.1" customHeight="1">
      <c r="A32" s="96"/>
      <c r="B32" s="60"/>
      <c r="C32" s="867" t="s">
        <v>665</v>
      </c>
      <c r="D32" s="867"/>
      <c r="E32" s="867"/>
      <c r="F32" s="867"/>
      <c r="G32" s="442"/>
      <c r="H32" s="442"/>
      <c r="I32" s="442"/>
      <c r="J32" s="442"/>
      <c r="K32" s="442"/>
      <c r="L32" s="442"/>
      <c r="M32" s="69"/>
      <c r="N32" s="81"/>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1"/>
    </row>
    <row r="33" spans="1:46" s="62" customFormat="1" ht="24.95" customHeight="1">
      <c r="A33" s="96"/>
      <c r="B33" s="60"/>
      <c r="C33" s="443"/>
      <c r="D33" s="443"/>
      <c r="E33" s="443"/>
      <c r="F33" s="443"/>
      <c r="G33" s="439"/>
      <c r="H33" s="439"/>
      <c r="I33" s="439"/>
      <c r="J33" s="439"/>
      <c r="K33" s="439"/>
      <c r="L33" s="439"/>
      <c r="M33" s="69"/>
      <c r="N33" s="81"/>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1"/>
    </row>
    <row r="34" spans="1:46" s="62" customFormat="1" ht="24.95" customHeight="1">
      <c r="A34" s="96"/>
      <c r="B34" s="60"/>
      <c r="C34" s="427" t="str">
        <f>Índice!D87</f>
        <v>GRI 404-2</v>
      </c>
      <c r="D34" s="868" t="str">
        <f>Índice!E87</f>
        <v>Programs for upgrading employee skills and transition assistance programs</v>
      </c>
      <c r="E34" s="869"/>
      <c r="F34" s="869"/>
      <c r="G34" s="869"/>
      <c r="H34" s="869"/>
      <c r="I34" s="869"/>
      <c r="J34" s="439"/>
      <c r="K34" s="439"/>
      <c r="L34" s="439"/>
      <c r="M34" s="69"/>
      <c r="N34" s="81"/>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1"/>
    </row>
    <row r="35" spans="1:46" s="62" customFormat="1" ht="24.95" customHeight="1">
      <c r="A35" s="96"/>
      <c r="B35" s="60"/>
      <c r="C35" s="870" t="s">
        <v>666</v>
      </c>
      <c r="D35" s="870"/>
      <c r="E35" s="870"/>
      <c r="F35" s="870"/>
      <c r="G35" s="870"/>
      <c r="H35" s="870"/>
      <c r="I35" s="870"/>
      <c r="J35" s="87"/>
      <c r="K35" s="87"/>
      <c r="L35" s="87"/>
      <c r="M35" s="234"/>
      <c r="N35" s="81"/>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1"/>
    </row>
    <row r="36" spans="1:46" s="62" customFormat="1" ht="24.95" customHeight="1">
      <c r="A36" s="96"/>
      <c r="B36" s="60"/>
      <c r="C36" s="717"/>
      <c r="D36" s="717"/>
      <c r="E36" s="717"/>
      <c r="F36" s="717"/>
      <c r="G36" s="717"/>
      <c r="H36" s="717"/>
      <c r="I36" s="717"/>
      <c r="J36" s="87"/>
      <c r="K36" s="87"/>
      <c r="L36" s="87"/>
      <c r="M36" s="234"/>
      <c r="N36" s="81"/>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1"/>
    </row>
    <row r="37" spans="1:46" s="62" customFormat="1" ht="24.95" customHeight="1">
      <c r="A37" s="96"/>
      <c r="B37" s="60"/>
      <c r="C37" s="717"/>
      <c r="D37" s="717"/>
      <c r="E37" s="717"/>
      <c r="F37" s="717"/>
      <c r="G37" s="717"/>
      <c r="H37" s="717"/>
      <c r="I37" s="717"/>
      <c r="J37" s="87"/>
      <c r="K37" s="87"/>
      <c r="L37" s="87"/>
      <c r="M37" s="234"/>
      <c r="N37" s="81"/>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1"/>
    </row>
    <row r="38" spans="1:46" s="62" customFormat="1" ht="24.95" customHeight="1">
      <c r="A38" s="96"/>
      <c r="B38" s="60"/>
      <c r="C38" s="717"/>
      <c r="D38" s="717"/>
      <c r="E38" s="717"/>
      <c r="F38" s="717"/>
      <c r="G38" s="717"/>
      <c r="H38" s="717"/>
      <c r="I38" s="717"/>
      <c r="J38" s="87"/>
      <c r="K38" s="87"/>
      <c r="L38" s="87"/>
      <c r="M38" s="234"/>
      <c r="N38" s="81"/>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1"/>
    </row>
    <row r="39" spans="1:46" s="62" customFormat="1" ht="24.95" customHeight="1">
      <c r="A39" s="96"/>
      <c r="B39" s="60"/>
      <c r="C39" s="717"/>
      <c r="D39" s="717"/>
      <c r="E39" s="717"/>
      <c r="F39" s="717"/>
      <c r="G39" s="717"/>
      <c r="H39" s="717"/>
      <c r="I39" s="717"/>
      <c r="J39" s="87"/>
      <c r="K39" s="87"/>
      <c r="L39" s="87"/>
      <c r="M39" s="234"/>
      <c r="N39" s="81"/>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1"/>
    </row>
    <row r="40" spans="1:46" s="62" customFormat="1" ht="24.95" customHeight="1">
      <c r="A40" s="96"/>
      <c r="B40" s="60"/>
      <c r="C40" s="717"/>
      <c r="D40" s="717"/>
      <c r="E40" s="717"/>
      <c r="F40" s="717"/>
      <c r="G40" s="717"/>
      <c r="H40" s="717"/>
      <c r="I40" s="717"/>
      <c r="J40" s="87"/>
      <c r="K40" s="87"/>
      <c r="L40" s="87"/>
      <c r="M40" s="234"/>
      <c r="N40" s="81"/>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1"/>
    </row>
    <row r="41" spans="1:46" s="62" customFormat="1" ht="24.95" customHeight="1">
      <c r="A41" s="96"/>
      <c r="B41" s="60"/>
      <c r="C41" s="717"/>
      <c r="D41" s="717"/>
      <c r="E41" s="717"/>
      <c r="F41" s="717"/>
      <c r="G41" s="717"/>
      <c r="H41" s="717"/>
      <c r="I41" s="717"/>
      <c r="J41" s="87"/>
      <c r="K41" s="87"/>
      <c r="L41" s="87"/>
      <c r="M41" s="234"/>
      <c r="N41" s="81"/>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1"/>
    </row>
    <row r="42" spans="1:46" s="62" customFormat="1" ht="24.95" customHeight="1">
      <c r="A42" s="96"/>
      <c r="B42" s="60"/>
      <c r="C42" s="717"/>
      <c r="D42" s="717"/>
      <c r="E42" s="717"/>
      <c r="F42" s="717"/>
      <c r="G42" s="717"/>
      <c r="H42" s="717"/>
      <c r="I42" s="717"/>
      <c r="J42" s="87"/>
      <c r="K42" s="87"/>
      <c r="L42" s="87"/>
      <c r="M42" s="69"/>
      <c r="N42" s="81"/>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1"/>
    </row>
    <row r="43" spans="1:46" s="62" customFormat="1" ht="24.95" customHeight="1">
      <c r="A43" s="96"/>
      <c r="B43" s="60"/>
      <c r="C43" s="87"/>
      <c r="D43" s="87"/>
      <c r="E43" s="87"/>
      <c r="F43" s="87"/>
      <c r="G43" s="87"/>
      <c r="H43" s="87"/>
      <c r="I43" s="87"/>
      <c r="J43" s="87"/>
      <c r="K43" s="87"/>
      <c r="L43" s="87"/>
      <c r="M43" s="69"/>
      <c r="N43" s="81"/>
      <c r="O43" s="99"/>
      <c r="P43" s="99"/>
      <c r="Q43" s="99"/>
      <c r="R43" s="99"/>
      <c r="S43" s="99"/>
      <c r="T43" s="99"/>
      <c r="U43" s="99"/>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1"/>
    </row>
    <row r="44" spans="1:46" s="62" customFormat="1" ht="24.95" customHeight="1">
      <c r="A44" s="96"/>
      <c r="B44" s="60"/>
      <c r="C44" s="87"/>
      <c r="D44" s="87"/>
      <c r="E44" s="87"/>
      <c r="F44" s="87"/>
      <c r="G44" s="87"/>
      <c r="H44" s="87"/>
      <c r="I44" s="87"/>
      <c r="J44" s="87"/>
      <c r="K44" s="87"/>
      <c r="L44" s="87"/>
      <c r="M44" s="69"/>
      <c r="N44" s="432"/>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1"/>
    </row>
    <row r="45" spans="1:46" s="62" customFormat="1" ht="24.95" customHeight="1">
      <c r="A45" s="96"/>
      <c r="B45" s="60"/>
      <c r="C45" s="87"/>
      <c r="D45" s="87"/>
      <c r="E45" s="87"/>
      <c r="F45" s="87"/>
      <c r="G45" s="87"/>
      <c r="H45" s="87"/>
      <c r="I45" s="87"/>
      <c r="J45" s="87"/>
      <c r="K45" s="87"/>
      <c r="L45" s="87"/>
      <c r="M45" s="69"/>
      <c r="N45" s="81"/>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1"/>
    </row>
    <row r="46" spans="1:46" s="62" customFormat="1" ht="24.95" customHeight="1">
      <c r="A46" s="96"/>
      <c r="B46" s="61"/>
    </row>
    <row r="47" spans="1:46" s="62" customFormat="1" ht="24.95" customHeight="1">
      <c r="A47" s="96"/>
      <c r="B47" s="61"/>
    </row>
    <row r="48" spans="1:46" s="62" customFormat="1" ht="24.95" customHeight="1">
      <c r="A48" s="96"/>
      <c r="B48" s="61"/>
    </row>
    <row r="49" spans="1:2" s="62" customFormat="1" ht="24.95" customHeight="1">
      <c r="A49" s="96"/>
      <c r="B49" s="61"/>
    </row>
    <row r="50" spans="1:2" s="62" customFormat="1" ht="24.95" customHeight="1">
      <c r="A50" s="96"/>
      <c r="B50" s="61"/>
    </row>
    <row r="51" spans="1:2" s="62" customFormat="1" ht="24.95" customHeight="1">
      <c r="A51" s="96"/>
      <c r="B51" s="61"/>
    </row>
    <row r="52" spans="1:2" s="62" customFormat="1" ht="24.95" customHeight="1">
      <c r="A52" s="96"/>
      <c r="B52" s="61"/>
    </row>
    <row r="53" spans="1:2" s="62" customFormat="1" ht="24.95" customHeight="1">
      <c r="A53" s="96"/>
      <c r="B53" s="61"/>
    </row>
    <row r="54" spans="1:2" s="62" customFormat="1" ht="24.95" customHeight="1">
      <c r="A54" s="96"/>
      <c r="B54" s="61"/>
    </row>
    <row r="55" spans="1:2" s="62" customFormat="1" ht="24.95" customHeight="1">
      <c r="A55" s="96"/>
      <c r="B55" s="61"/>
    </row>
    <row r="56" spans="1:2" s="62" customFormat="1" ht="24.95" customHeight="1">
      <c r="A56" s="96"/>
      <c r="B56" s="61"/>
    </row>
    <row r="57" spans="1:2" s="62" customFormat="1" ht="24.95" customHeight="1">
      <c r="A57" s="96"/>
      <c r="B57" s="61"/>
    </row>
    <row r="58" spans="1:2" s="62" customFormat="1" ht="24.95" customHeight="1">
      <c r="A58" s="96"/>
      <c r="B58" s="61"/>
    </row>
    <row r="59" spans="1:2" s="62" customFormat="1" ht="24.95" customHeight="1">
      <c r="A59" s="96"/>
      <c r="B59" s="61"/>
    </row>
    <row r="60" spans="1:2" s="62" customFormat="1" ht="24.95" customHeight="1">
      <c r="A60" s="96"/>
      <c r="B60" s="61"/>
    </row>
    <row r="61" spans="1:2" ht="15.75" customHeight="1"/>
    <row r="62" spans="1:2" ht="15.75" customHeight="1"/>
    <row r="63" spans="1:2" ht="15.75" customHeight="1"/>
    <row r="64" spans="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27.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sheetData>
  <sheetProtection algorithmName="SHA-512" hashValue="45lvmxckhs8Od7svD4xL13/Y7++ib1o36qnOE2Z5yFu9ReVzhLPabCnB4sQ+10DsKKqMHvhacIE58wVPHgsPlw==" saltValue="fHHAfS8hCfSeEeXInDtU4w==" spinCount="100000" sheet="1" objects="1" scenarios="1" formatColumns="0" formatRows="0" autoFilter="0"/>
  <mergeCells count="8">
    <mergeCell ref="C32:F32"/>
    <mergeCell ref="D34:I34"/>
    <mergeCell ref="C35:I42"/>
    <mergeCell ref="D6:I6"/>
    <mergeCell ref="C7:I11"/>
    <mergeCell ref="D13:I13"/>
    <mergeCell ref="C14:I14"/>
    <mergeCell ref="C20:F21"/>
  </mergeCells>
  <hyperlinks>
    <hyperlink ref="E3" location="'Atração, desenvolvimento'!C6" display="GRI 3-3" xr:uid="{AE78D08F-D3B9-4293-8DC6-16E68C6D6D6E}"/>
    <hyperlink ref="F3" location="'Atração, desenvolvimento'!C13" display="GRI 404-1" xr:uid="{53FB8B2F-5F11-4513-9C79-D2EC4F486239}"/>
    <hyperlink ref="G3" location="'Atração, desenvolvimento'!C34" display="GRI 404-2" xr:uid="{B9DCC09E-3EAE-4E21-985C-2877116E3303}"/>
  </hyperlink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9A4C8-DE92-4E12-ACA4-590A5F460463}">
  <sheetPr>
    <tabColor rgb="FF02585C"/>
  </sheetPr>
  <dimension ref="A1:T830"/>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0" defaultRowHeight="0" customHeight="1" zeroHeight="1"/>
  <cols>
    <col min="1" max="1" width="33.7109375" style="279" customWidth="1"/>
    <col min="2" max="2" width="3.7109375" style="254" customWidth="1"/>
    <col min="3" max="3" width="21.28515625" style="412" customWidth="1"/>
    <col min="4" max="9" width="20.85546875" style="412" customWidth="1"/>
    <col min="10" max="20" width="16.5703125" style="412" customWidth="1"/>
    <col min="21" max="21" width="9.140625" style="412" customWidth="1"/>
    <col min="22" max="16384" width="0" style="412" hidden="1"/>
  </cols>
  <sheetData>
    <row r="1" spans="1:16" s="63" customFormat="1" ht="24.95" customHeight="1">
      <c r="A1" s="140"/>
      <c r="B1" s="58"/>
      <c r="C1" s="58"/>
      <c r="D1" s="58"/>
      <c r="E1" s="59"/>
      <c r="F1" s="60"/>
      <c r="G1" s="60"/>
      <c r="H1" s="60"/>
      <c r="I1" s="60"/>
    </row>
    <row r="2" spans="1:16" s="63" customFormat="1" ht="24.95" customHeight="1">
      <c r="A2" s="96"/>
      <c r="B2" s="60"/>
    </row>
    <row r="3" spans="1:16" s="63" customFormat="1" ht="24.95" customHeight="1">
      <c r="A3" s="96"/>
      <c r="B3" s="60"/>
      <c r="C3" s="426" t="str">
        <f>Índice!B88</f>
        <v>HUMAN CAPITAL</v>
      </c>
      <c r="E3" s="474" t="s">
        <v>128</v>
      </c>
      <c r="F3" s="474" t="s">
        <v>129</v>
      </c>
    </row>
    <row r="4" spans="1:16" s="63" customFormat="1" ht="24.95" customHeight="1">
      <c r="A4" s="96"/>
      <c r="B4" s="60"/>
      <c r="C4" s="118" t="str">
        <f>Índice!C88</f>
        <v>Diversity and inclusion</v>
      </c>
    </row>
    <row r="5" spans="1:16" s="63" customFormat="1" ht="24.95" customHeight="1">
      <c r="A5" s="96"/>
      <c r="B5" s="60"/>
    </row>
    <row r="6" spans="1:16" s="63" customFormat="1" ht="24.95" customHeight="1">
      <c r="A6" s="96"/>
      <c r="B6" s="60"/>
      <c r="C6" s="427" t="str">
        <f>Índice!D88</f>
        <v>GRI 405-1</v>
      </c>
      <c r="D6" s="868" t="str">
        <f>Índice!E88</f>
        <v>Diversity of governance bodies and employees</v>
      </c>
      <c r="E6" s="869"/>
      <c r="F6" s="869"/>
      <c r="G6" s="869"/>
      <c r="H6" s="869"/>
      <c r="I6" s="869"/>
    </row>
    <row r="7" spans="1:16" s="63" customFormat="1" ht="24.95" customHeight="1">
      <c r="A7" s="94"/>
      <c r="B7" s="60"/>
      <c r="C7" s="875" t="s">
        <v>667</v>
      </c>
      <c r="D7" s="875"/>
      <c r="E7" s="875"/>
      <c r="F7" s="875"/>
      <c r="G7" s="875"/>
      <c r="H7" s="875"/>
      <c r="I7" s="875"/>
      <c r="J7" s="124"/>
      <c r="K7" s="124"/>
      <c r="L7" s="124"/>
      <c r="M7" s="722"/>
      <c r="N7" s="723"/>
      <c r="O7" s="723"/>
      <c r="P7" s="723"/>
    </row>
    <row r="8" spans="1:16" s="63" customFormat="1" ht="24.95" customHeight="1">
      <c r="A8" s="98"/>
      <c r="B8" s="76"/>
      <c r="C8" s="725"/>
      <c r="D8" s="725"/>
      <c r="E8" s="725"/>
      <c r="F8" s="725"/>
      <c r="G8" s="725"/>
      <c r="H8" s="725"/>
      <c r="I8" s="725"/>
      <c r="J8" s="126"/>
      <c r="K8" s="126"/>
      <c r="L8" s="126"/>
      <c r="M8" s="716"/>
      <c r="N8" s="717"/>
      <c r="O8" s="717"/>
      <c r="P8" s="717"/>
    </row>
    <row r="9" spans="1:16" s="63" customFormat="1" ht="24.95" customHeight="1">
      <c r="A9" s="96"/>
      <c r="B9" s="76"/>
      <c r="C9" s="447" t="s">
        <v>668</v>
      </c>
      <c r="D9" s="126"/>
      <c r="E9" s="126"/>
      <c r="F9" s="126"/>
      <c r="G9" s="126"/>
      <c r="H9" s="126"/>
      <c r="I9" s="126"/>
      <c r="J9" s="126"/>
      <c r="K9" s="126"/>
      <c r="L9" s="126"/>
      <c r="M9" s="716"/>
      <c r="N9" s="717"/>
      <c r="O9" s="717"/>
      <c r="P9" s="717"/>
    </row>
    <row r="10" spans="1:16" s="63" customFormat="1" ht="24.95" customHeight="1" thickBot="1">
      <c r="A10" s="96"/>
      <c r="B10" s="76"/>
      <c r="C10" s="429" t="s">
        <v>669</v>
      </c>
      <c r="D10" s="448">
        <v>2022</v>
      </c>
      <c r="E10" s="448">
        <v>2023</v>
      </c>
      <c r="F10" s="449">
        <v>2024</v>
      </c>
    </row>
    <row r="11" spans="1:16" s="63" customFormat="1" ht="52.5" customHeight="1">
      <c r="A11" s="96"/>
      <c r="B11" s="76"/>
      <c r="C11" s="450" t="s">
        <v>670</v>
      </c>
      <c r="D11" s="451">
        <v>7</v>
      </c>
      <c r="E11" s="452">
        <v>7</v>
      </c>
      <c r="F11" s="453">
        <v>7</v>
      </c>
    </row>
    <row r="12" spans="1:16" s="63" customFormat="1" ht="24.95" customHeight="1">
      <c r="A12" s="96"/>
      <c r="B12" s="76"/>
      <c r="C12" s="454" t="s">
        <v>671</v>
      </c>
      <c r="D12" s="455"/>
      <c r="E12" s="455"/>
      <c r="F12" s="455"/>
    </row>
    <row r="13" spans="1:16" s="63" customFormat="1" ht="24.95" customHeight="1">
      <c r="A13" s="96"/>
      <c r="B13" s="76"/>
      <c r="C13" s="433" t="s">
        <v>659</v>
      </c>
      <c r="D13" s="373">
        <v>86</v>
      </c>
      <c r="E13" s="373">
        <v>100</v>
      </c>
      <c r="F13" s="390">
        <v>100</v>
      </c>
    </row>
    <row r="14" spans="1:16" s="63" customFormat="1" ht="24.95" customHeight="1">
      <c r="A14" s="96"/>
      <c r="B14" s="76"/>
      <c r="C14" s="456" t="s">
        <v>658</v>
      </c>
      <c r="D14" s="457">
        <v>14</v>
      </c>
      <c r="E14" s="457">
        <v>0</v>
      </c>
      <c r="F14" s="458">
        <v>0</v>
      </c>
    </row>
    <row r="15" spans="1:16" s="63" customFormat="1" ht="24.95" customHeight="1">
      <c r="A15" s="96"/>
      <c r="B15" s="76"/>
      <c r="C15" s="454" t="s">
        <v>672</v>
      </c>
      <c r="D15" s="455"/>
      <c r="E15" s="455"/>
      <c r="F15" s="455"/>
    </row>
    <row r="16" spans="1:16" s="63" customFormat="1" ht="24.95" customHeight="1">
      <c r="A16" s="96"/>
      <c r="B16" s="76"/>
      <c r="C16" s="433" t="s">
        <v>673</v>
      </c>
      <c r="D16" s="373">
        <v>0</v>
      </c>
      <c r="E16" s="373">
        <v>0</v>
      </c>
      <c r="F16" s="390">
        <v>0</v>
      </c>
    </row>
    <row r="17" spans="1:9" s="63" customFormat="1" ht="24.95" customHeight="1">
      <c r="A17" s="96"/>
      <c r="B17" s="76"/>
      <c r="C17" s="433" t="s">
        <v>674</v>
      </c>
      <c r="D17" s="373">
        <v>43</v>
      </c>
      <c r="E17" s="373">
        <v>42.86</v>
      </c>
      <c r="F17" s="390">
        <v>42.86</v>
      </c>
    </row>
    <row r="18" spans="1:9" s="63" customFormat="1" ht="24.95" customHeight="1">
      <c r="A18" s="96"/>
      <c r="B18" s="76"/>
      <c r="C18" s="456" t="s">
        <v>675</v>
      </c>
      <c r="D18" s="457">
        <v>57.1</v>
      </c>
      <c r="E18" s="457">
        <v>57.14</v>
      </c>
      <c r="F18" s="458">
        <v>57.14</v>
      </c>
    </row>
    <row r="19" spans="1:9" s="63" customFormat="1" ht="24.95" customHeight="1">
      <c r="A19" s="96"/>
      <c r="B19" s="76"/>
      <c r="C19" s="459"/>
    </row>
    <row r="20" spans="1:9" s="63" customFormat="1" ht="24.95" customHeight="1">
      <c r="A20" s="96"/>
      <c r="B20" s="76"/>
      <c r="C20" s="865" t="s">
        <v>676</v>
      </c>
      <c r="D20" s="865"/>
      <c r="E20" s="865"/>
      <c r="F20" s="865"/>
    </row>
    <row r="21" spans="1:9" s="63" customFormat="1" ht="24.95" customHeight="1" thickBot="1">
      <c r="A21" s="96"/>
      <c r="B21" s="76"/>
      <c r="C21" s="460" t="s">
        <v>677</v>
      </c>
      <c r="D21" s="460">
        <v>2022</v>
      </c>
      <c r="E21" s="460">
        <v>2023</v>
      </c>
      <c r="F21" s="461">
        <v>2024</v>
      </c>
    </row>
    <row r="22" spans="1:9" s="63" customFormat="1" ht="24.95" customHeight="1">
      <c r="A22" s="96"/>
      <c r="B22" s="76"/>
      <c r="C22" s="193" t="s">
        <v>678</v>
      </c>
      <c r="D22" s="335">
        <v>1</v>
      </c>
      <c r="E22" s="335">
        <v>1</v>
      </c>
      <c r="F22" s="396">
        <v>1</v>
      </c>
    </row>
    <row r="23" spans="1:9" s="63" customFormat="1" ht="24.95" customHeight="1">
      <c r="A23" s="96"/>
      <c r="B23" s="76"/>
      <c r="C23" s="193" t="s">
        <v>408</v>
      </c>
      <c r="D23" s="335">
        <v>15</v>
      </c>
      <c r="E23" s="335">
        <v>16</v>
      </c>
      <c r="F23" s="396">
        <v>20</v>
      </c>
    </row>
    <row r="24" spans="1:9" s="63" customFormat="1" ht="24.95" customHeight="1">
      <c r="A24" s="96"/>
      <c r="B24" s="60"/>
      <c r="C24" s="193" t="s">
        <v>409</v>
      </c>
      <c r="D24" s="335">
        <v>113</v>
      </c>
      <c r="E24" s="335">
        <v>124</v>
      </c>
      <c r="F24" s="396">
        <v>138</v>
      </c>
    </row>
    <row r="25" spans="1:9" s="63" customFormat="1" ht="24.95" customHeight="1">
      <c r="A25" s="96"/>
      <c r="B25" s="60"/>
      <c r="C25" s="193" t="s">
        <v>664</v>
      </c>
      <c r="D25" s="335">
        <v>126</v>
      </c>
      <c r="E25" s="335">
        <v>139</v>
      </c>
      <c r="F25" s="396">
        <v>165</v>
      </c>
    </row>
    <row r="26" spans="1:9" s="63" customFormat="1" ht="24.95" customHeight="1">
      <c r="A26" s="96"/>
      <c r="B26" s="60"/>
      <c r="C26" s="193" t="s">
        <v>410</v>
      </c>
      <c r="D26" s="335">
        <v>77</v>
      </c>
      <c r="E26" s="335">
        <v>99</v>
      </c>
      <c r="F26" s="396">
        <v>116</v>
      </c>
    </row>
    <row r="27" spans="1:9" s="63" customFormat="1" ht="24.95" customHeight="1">
      <c r="A27" s="96"/>
      <c r="B27" s="60"/>
      <c r="C27" s="193" t="s">
        <v>413</v>
      </c>
      <c r="D27" s="335">
        <f>432+33</f>
        <v>465</v>
      </c>
      <c r="E27" s="335">
        <v>495</v>
      </c>
      <c r="F27" s="396">
        <v>509</v>
      </c>
    </row>
    <row r="28" spans="1:9" s="63" customFormat="1" ht="24.95" customHeight="1">
      <c r="A28" s="96"/>
      <c r="B28" s="60"/>
      <c r="C28" s="193" t="s">
        <v>414</v>
      </c>
      <c r="D28" s="335">
        <v>693</v>
      </c>
      <c r="E28" s="335">
        <f>612+65</f>
        <v>677</v>
      </c>
      <c r="F28" s="396">
        <v>897</v>
      </c>
    </row>
    <row r="29" spans="1:9" s="63" customFormat="1" ht="24.95" customHeight="1">
      <c r="A29" s="96"/>
      <c r="B29" s="60"/>
      <c r="C29" s="546" t="s">
        <v>679</v>
      </c>
      <c r="D29" s="708">
        <v>1490</v>
      </c>
      <c r="E29" s="708">
        <v>1551</v>
      </c>
      <c r="F29" s="709">
        <v>1846</v>
      </c>
      <c r="G29" s="390"/>
      <c r="H29" s="390"/>
      <c r="I29" s="390"/>
    </row>
    <row r="30" spans="1:9" s="63" customFormat="1" ht="24.95" customHeight="1">
      <c r="A30" s="96"/>
      <c r="B30" s="60"/>
      <c r="C30" s="854" t="s">
        <v>680</v>
      </c>
      <c r="D30" s="854"/>
      <c r="E30" s="854"/>
      <c r="F30" s="854"/>
      <c r="G30" s="409"/>
      <c r="H30" s="409"/>
      <c r="I30" s="409"/>
    </row>
    <row r="31" spans="1:9" s="63" customFormat="1" ht="24.95" customHeight="1">
      <c r="A31" s="96"/>
      <c r="B31" s="60"/>
      <c r="C31" s="854" t="s">
        <v>681</v>
      </c>
      <c r="D31" s="854"/>
      <c r="E31" s="854"/>
      <c r="F31" s="854"/>
      <c r="G31" s="409"/>
      <c r="H31" s="409"/>
      <c r="I31" s="409"/>
    </row>
    <row r="32" spans="1:9" s="63" customFormat="1" ht="24.95" customHeight="1">
      <c r="A32" s="96"/>
      <c r="B32" s="60"/>
      <c r="C32" s="160"/>
      <c r="D32" s="462"/>
      <c r="E32" s="462"/>
      <c r="F32" s="463"/>
      <c r="G32" s="390"/>
      <c r="H32" s="390"/>
      <c r="I32" s="390"/>
    </row>
    <row r="33" spans="1:12" s="63" customFormat="1" ht="24.95" customHeight="1">
      <c r="A33" s="96"/>
      <c r="B33" s="76"/>
      <c r="C33" s="865" t="s">
        <v>682</v>
      </c>
      <c r="D33" s="865"/>
      <c r="E33" s="865"/>
      <c r="F33" s="865"/>
    </row>
    <row r="34" spans="1:12" s="63" customFormat="1" ht="24.95" customHeight="1">
      <c r="A34" s="96"/>
      <c r="B34" s="76"/>
      <c r="C34" s="873" t="s">
        <v>677</v>
      </c>
      <c r="D34" s="872">
        <v>2022</v>
      </c>
      <c r="E34" s="872"/>
      <c r="F34" s="872">
        <v>2023</v>
      </c>
      <c r="G34" s="872"/>
      <c r="H34" s="871">
        <v>2024</v>
      </c>
      <c r="I34" s="871"/>
    </row>
    <row r="35" spans="1:12" s="63" customFormat="1" ht="24.95" customHeight="1" thickBot="1">
      <c r="A35" s="96"/>
      <c r="B35" s="76"/>
      <c r="C35" s="874"/>
      <c r="D35" s="448" t="s">
        <v>659</v>
      </c>
      <c r="E35" s="448" t="s">
        <v>658</v>
      </c>
      <c r="F35" s="448" t="s">
        <v>659</v>
      </c>
      <c r="G35" s="448" t="s">
        <v>658</v>
      </c>
      <c r="H35" s="449" t="s">
        <v>659</v>
      </c>
      <c r="I35" s="449" t="s">
        <v>658</v>
      </c>
    </row>
    <row r="36" spans="1:12" s="63" customFormat="1" ht="24.95" customHeight="1">
      <c r="A36" s="96"/>
      <c r="B36" s="76"/>
      <c r="C36" s="193" t="s">
        <v>678</v>
      </c>
      <c r="D36" s="334">
        <v>100</v>
      </c>
      <c r="E36" s="334">
        <v>0</v>
      </c>
      <c r="F36" s="334">
        <v>100</v>
      </c>
      <c r="G36" s="334">
        <v>0</v>
      </c>
      <c r="H36" s="399">
        <v>100</v>
      </c>
      <c r="I36" s="399">
        <v>0</v>
      </c>
    </row>
    <row r="37" spans="1:12" s="63" customFormat="1" ht="24.95" customHeight="1">
      <c r="A37" s="96"/>
      <c r="B37" s="76"/>
      <c r="C37" s="193" t="s">
        <v>408</v>
      </c>
      <c r="D37" s="334">
        <v>93.33</v>
      </c>
      <c r="E37" s="334">
        <v>6.67</v>
      </c>
      <c r="F37" s="334">
        <v>87.5</v>
      </c>
      <c r="G37" s="334">
        <v>12.5</v>
      </c>
      <c r="H37" s="399">
        <v>85</v>
      </c>
      <c r="I37" s="399">
        <v>15</v>
      </c>
    </row>
    <row r="38" spans="1:12" s="63" customFormat="1" ht="24.95" customHeight="1">
      <c r="A38" s="96"/>
      <c r="B38" s="60"/>
      <c r="C38" s="193" t="s">
        <v>409</v>
      </c>
      <c r="D38" s="334">
        <v>84.07</v>
      </c>
      <c r="E38" s="334">
        <v>15.93</v>
      </c>
      <c r="F38" s="334">
        <v>84.68</v>
      </c>
      <c r="G38" s="334">
        <v>15.32</v>
      </c>
      <c r="H38" s="399">
        <v>83.33</v>
      </c>
      <c r="I38" s="399">
        <v>16.670000000000002</v>
      </c>
    </row>
    <row r="39" spans="1:12" s="63" customFormat="1" ht="24.95" customHeight="1">
      <c r="A39" s="96"/>
      <c r="B39" s="60"/>
      <c r="C39" s="193" t="s">
        <v>664</v>
      </c>
      <c r="D39" s="334">
        <v>68.25</v>
      </c>
      <c r="E39" s="334">
        <v>31.75</v>
      </c>
      <c r="F39" s="334">
        <v>69.06</v>
      </c>
      <c r="G39" s="334">
        <v>30.94</v>
      </c>
      <c r="H39" s="399">
        <v>71.52</v>
      </c>
      <c r="I39" s="399">
        <v>28.48</v>
      </c>
    </row>
    <row r="40" spans="1:12" s="63" customFormat="1" ht="24.95" customHeight="1">
      <c r="A40" s="96"/>
      <c r="B40" s="60"/>
      <c r="C40" s="193" t="s">
        <v>410</v>
      </c>
      <c r="D40" s="334">
        <v>68.25</v>
      </c>
      <c r="E40" s="334">
        <v>31.75</v>
      </c>
      <c r="F40" s="334">
        <v>70.709999999999994</v>
      </c>
      <c r="G40" s="334">
        <v>29.29</v>
      </c>
      <c r="H40" s="399">
        <v>71.55</v>
      </c>
      <c r="I40" s="399">
        <v>28.45</v>
      </c>
    </row>
    <row r="41" spans="1:12" s="63" customFormat="1" ht="24.95" customHeight="1">
      <c r="A41" s="96"/>
      <c r="B41" s="60"/>
      <c r="C41" s="193" t="s">
        <v>413</v>
      </c>
      <c r="D41" s="334">
        <v>70.13</v>
      </c>
      <c r="E41" s="334">
        <v>29.87</v>
      </c>
      <c r="F41" s="334">
        <v>60.61</v>
      </c>
      <c r="G41" s="334">
        <v>39.39</v>
      </c>
      <c r="H41" s="399">
        <v>56.97</v>
      </c>
      <c r="I41" s="399">
        <v>43.03</v>
      </c>
    </row>
    <row r="42" spans="1:12" s="63" customFormat="1" ht="24.95" customHeight="1">
      <c r="A42" s="96"/>
      <c r="B42" s="60"/>
      <c r="C42" s="193" t="s">
        <v>414</v>
      </c>
      <c r="D42" s="334">
        <v>89.75</v>
      </c>
      <c r="E42" s="334">
        <v>10.25</v>
      </c>
      <c r="F42" s="334">
        <v>88.92</v>
      </c>
      <c r="G42" s="334">
        <v>11.08</v>
      </c>
      <c r="H42" s="399">
        <v>89.63</v>
      </c>
      <c r="I42" s="399">
        <v>10.37</v>
      </c>
    </row>
    <row r="43" spans="1:12" s="471" customFormat="1" ht="24.95" customHeight="1">
      <c r="A43" s="469"/>
      <c r="B43" s="470"/>
      <c r="C43" s="546" t="s">
        <v>679</v>
      </c>
      <c r="D43" s="706">
        <f>((1131+26)/D29)*100</f>
        <v>77.651006711409394</v>
      </c>
      <c r="E43" s="706">
        <f>((314+19)/D29)*100</f>
        <v>22.348993288590606</v>
      </c>
      <c r="F43" s="706">
        <v>76.599999999999994</v>
      </c>
      <c r="G43" s="706">
        <v>23.4</v>
      </c>
      <c r="H43" s="707">
        <v>77.36</v>
      </c>
      <c r="I43" s="707">
        <v>22.64</v>
      </c>
    </row>
    <row r="44" spans="1:12" s="63" customFormat="1" ht="24.95" customHeight="1">
      <c r="A44" s="96"/>
      <c r="B44" s="60"/>
      <c r="C44" s="854" t="s">
        <v>680</v>
      </c>
      <c r="D44" s="854"/>
      <c r="E44" s="854"/>
      <c r="F44" s="854"/>
      <c r="G44" s="409"/>
      <c r="H44" s="409"/>
      <c r="I44" s="409"/>
    </row>
    <row r="45" spans="1:12" s="63" customFormat="1" ht="24.95" customHeight="1">
      <c r="A45" s="96"/>
      <c r="B45" s="60"/>
      <c r="C45" s="854" t="s">
        <v>681</v>
      </c>
      <c r="D45" s="854"/>
      <c r="E45" s="854"/>
      <c r="F45" s="854"/>
      <c r="G45" s="409"/>
      <c r="H45" s="409"/>
      <c r="I45" s="409"/>
    </row>
    <row r="46" spans="1:12" s="63" customFormat="1" ht="24.95" customHeight="1">
      <c r="A46" s="96"/>
      <c r="B46" s="82"/>
    </row>
    <row r="47" spans="1:12" s="63" customFormat="1" ht="24.95" customHeight="1">
      <c r="A47" s="96"/>
      <c r="B47" s="60"/>
      <c r="C47" s="865" t="s">
        <v>683</v>
      </c>
      <c r="D47" s="865"/>
      <c r="E47" s="865"/>
      <c r="F47" s="865"/>
    </row>
    <row r="48" spans="1:12" s="63" customFormat="1" ht="24.95" customHeight="1">
      <c r="A48" s="96"/>
      <c r="B48" s="60"/>
      <c r="C48" s="873" t="s">
        <v>677</v>
      </c>
      <c r="D48" s="872">
        <v>2022</v>
      </c>
      <c r="E48" s="872"/>
      <c r="F48" s="872"/>
      <c r="G48" s="872">
        <v>2023</v>
      </c>
      <c r="H48" s="872"/>
      <c r="I48" s="872"/>
      <c r="J48" s="871">
        <v>2024</v>
      </c>
      <c r="K48" s="871"/>
      <c r="L48" s="871"/>
    </row>
    <row r="49" spans="1:20" s="63" customFormat="1" ht="24.95" customHeight="1" thickBot="1">
      <c r="A49" s="96"/>
      <c r="B49" s="60"/>
      <c r="C49" s="874"/>
      <c r="D49" s="448" t="s">
        <v>684</v>
      </c>
      <c r="E49" s="448" t="s">
        <v>685</v>
      </c>
      <c r="F49" s="448" t="s">
        <v>686</v>
      </c>
      <c r="G49" s="448" t="s">
        <v>684</v>
      </c>
      <c r="H49" s="448" t="s">
        <v>685</v>
      </c>
      <c r="I49" s="448" t="s">
        <v>686</v>
      </c>
      <c r="J49" s="449" t="s">
        <v>684</v>
      </c>
      <c r="K49" s="449" t="s">
        <v>685</v>
      </c>
      <c r="L49" s="449" t="s">
        <v>686</v>
      </c>
    </row>
    <row r="50" spans="1:20" s="63" customFormat="1" ht="24.95" customHeight="1">
      <c r="A50" s="96"/>
      <c r="B50" s="60"/>
      <c r="C50" s="193" t="s">
        <v>678</v>
      </c>
      <c r="D50" s="334">
        <v>0</v>
      </c>
      <c r="E50" s="334">
        <v>100</v>
      </c>
      <c r="F50" s="334">
        <v>0</v>
      </c>
      <c r="G50" s="334">
        <v>0</v>
      </c>
      <c r="H50" s="334">
        <v>0</v>
      </c>
      <c r="I50" s="334">
        <v>100</v>
      </c>
      <c r="J50" s="399">
        <v>0</v>
      </c>
      <c r="K50" s="399">
        <v>0</v>
      </c>
      <c r="L50" s="399">
        <v>100</v>
      </c>
    </row>
    <row r="51" spans="1:20" s="63" customFormat="1" ht="24.95" customHeight="1">
      <c r="A51" s="96"/>
      <c r="B51" s="60"/>
      <c r="C51" s="193" t="s">
        <v>408</v>
      </c>
      <c r="D51" s="334">
        <v>0</v>
      </c>
      <c r="E51" s="334">
        <v>67</v>
      </c>
      <c r="F51" s="334">
        <v>33</v>
      </c>
      <c r="G51" s="334">
        <v>0</v>
      </c>
      <c r="H51" s="334">
        <v>68.75</v>
      </c>
      <c r="I51" s="334">
        <v>31.25</v>
      </c>
      <c r="J51" s="399">
        <v>0</v>
      </c>
      <c r="K51" s="399">
        <v>60</v>
      </c>
      <c r="L51" s="399">
        <v>40</v>
      </c>
    </row>
    <row r="52" spans="1:20" s="63" customFormat="1" ht="24.95" customHeight="1">
      <c r="A52" s="96"/>
      <c r="B52" s="60"/>
      <c r="C52" s="193" t="s">
        <v>409</v>
      </c>
      <c r="D52" s="334">
        <v>0.9</v>
      </c>
      <c r="E52" s="334">
        <v>80</v>
      </c>
      <c r="F52" s="334">
        <v>20</v>
      </c>
      <c r="G52" s="334">
        <v>0.81</v>
      </c>
      <c r="H52" s="334">
        <v>77.42</v>
      </c>
      <c r="I52" s="334">
        <v>21.77</v>
      </c>
      <c r="J52" s="399">
        <v>0.72</v>
      </c>
      <c r="K52" s="399">
        <v>78.989999999999995</v>
      </c>
      <c r="L52" s="399">
        <v>20.29</v>
      </c>
    </row>
    <row r="53" spans="1:20" s="63" customFormat="1" ht="24.95" customHeight="1">
      <c r="A53" s="96"/>
      <c r="B53" s="60"/>
      <c r="C53" s="193" t="s">
        <v>664</v>
      </c>
      <c r="D53" s="334">
        <v>2</v>
      </c>
      <c r="E53" s="334">
        <v>81</v>
      </c>
      <c r="F53" s="334">
        <v>17</v>
      </c>
      <c r="G53" s="334">
        <v>2.88</v>
      </c>
      <c r="H53" s="334">
        <v>76.98</v>
      </c>
      <c r="I53" s="334">
        <v>20.14</v>
      </c>
      <c r="J53" s="399">
        <v>2.42</v>
      </c>
      <c r="K53" s="399">
        <v>76.37</v>
      </c>
      <c r="L53" s="399">
        <v>21.21</v>
      </c>
    </row>
    <row r="54" spans="1:20" s="63" customFormat="1" ht="24.95" customHeight="1">
      <c r="A54" s="96"/>
      <c r="B54" s="60"/>
      <c r="C54" s="193" t="s">
        <v>410</v>
      </c>
      <c r="D54" s="334">
        <v>4</v>
      </c>
      <c r="E54" s="334">
        <v>87</v>
      </c>
      <c r="F54" s="334">
        <v>9</v>
      </c>
      <c r="G54" s="334">
        <v>2.02</v>
      </c>
      <c r="H54" s="334">
        <v>88.89</v>
      </c>
      <c r="I54" s="334">
        <v>9.09</v>
      </c>
      <c r="J54" s="399">
        <v>3.45</v>
      </c>
      <c r="K54" s="399">
        <v>86.21</v>
      </c>
      <c r="L54" s="399">
        <v>10.34</v>
      </c>
    </row>
    <row r="55" spans="1:20" s="63" customFormat="1" ht="24.95" customHeight="1">
      <c r="A55" s="96"/>
      <c r="B55" s="60"/>
      <c r="C55" s="193" t="s">
        <v>413</v>
      </c>
      <c r="D55" s="334">
        <v>29</v>
      </c>
      <c r="E55" s="334">
        <v>67</v>
      </c>
      <c r="F55" s="334">
        <v>4</v>
      </c>
      <c r="G55" s="334">
        <v>26.87</v>
      </c>
      <c r="H55" s="334">
        <v>68.48</v>
      </c>
      <c r="I55" s="334">
        <v>4.6500000000000004</v>
      </c>
      <c r="J55" s="399">
        <v>20.83</v>
      </c>
      <c r="K55" s="399">
        <v>73.28</v>
      </c>
      <c r="L55" s="399">
        <v>5.89</v>
      </c>
    </row>
    <row r="56" spans="1:20" s="63" customFormat="1" ht="24.95" customHeight="1">
      <c r="A56" s="96"/>
      <c r="B56" s="60"/>
      <c r="C56" s="193" t="s">
        <v>414</v>
      </c>
      <c r="D56" s="334">
        <v>15</v>
      </c>
      <c r="E56" s="334">
        <v>77</v>
      </c>
      <c r="F56" s="334">
        <v>8</v>
      </c>
      <c r="G56" s="334">
        <v>15.2</v>
      </c>
      <c r="H56" s="334">
        <v>75.819999999999993</v>
      </c>
      <c r="I56" s="334">
        <v>8.99</v>
      </c>
      <c r="J56" s="399">
        <v>12.5</v>
      </c>
      <c r="K56" s="399">
        <v>77.25</v>
      </c>
      <c r="L56" s="399">
        <v>10.25</v>
      </c>
    </row>
    <row r="57" spans="1:20" s="63" customFormat="1" ht="24.95" customHeight="1">
      <c r="A57" s="96"/>
      <c r="B57" s="60"/>
      <c r="C57" s="546" t="s">
        <v>679</v>
      </c>
      <c r="D57" s="706">
        <v>16.3</v>
      </c>
      <c r="E57" s="706">
        <v>75</v>
      </c>
      <c r="F57" s="706">
        <v>8.6999999999999993</v>
      </c>
      <c r="G57" s="706">
        <v>15.5</v>
      </c>
      <c r="H57" s="706">
        <v>75.05</v>
      </c>
      <c r="I57" s="706">
        <v>9.8000000000000007</v>
      </c>
      <c r="J57" s="707">
        <v>12.11</v>
      </c>
      <c r="K57" s="707">
        <v>76.84</v>
      </c>
      <c r="L57" s="707">
        <v>11.05</v>
      </c>
    </row>
    <row r="58" spans="1:20" s="63" customFormat="1" ht="24.95" customHeight="1">
      <c r="A58" s="96"/>
      <c r="B58" s="60"/>
      <c r="C58" s="854" t="s">
        <v>680</v>
      </c>
      <c r="D58" s="854"/>
      <c r="E58" s="854"/>
      <c r="F58" s="854"/>
      <c r="G58" s="409"/>
      <c r="H58" s="409"/>
      <c r="I58" s="409"/>
      <c r="J58" s="854"/>
      <c r="K58" s="854"/>
      <c r="L58" s="854"/>
    </row>
    <row r="59" spans="1:20" s="63" customFormat="1" ht="24.95" customHeight="1">
      <c r="A59" s="96"/>
      <c r="B59" s="60"/>
      <c r="C59" s="854" t="s">
        <v>681</v>
      </c>
      <c r="D59" s="854"/>
      <c r="E59" s="854"/>
      <c r="F59" s="854"/>
      <c r="G59" s="409"/>
      <c r="H59" s="409"/>
      <c r="I59" s="409"/>
      <c r="J59" s="854"/>
      <c r="K59" s="854"/>
      <c r="L59" s="854"/>
    </row>
    <row r="60" spans="1:20" s="63" customFormat="1" ht="24.95" customHeight="1">
      <c r="A60" s="96"/>
      <c r="B60" s="60"/>
    </row>
    <row r="61" spans="1:20" s="63" customFormat="1" ht="24.95" customHeight="1">
      <c r="A61" s="96"/>
      <c r="B61" s="60"/>
      <c r="C61" s="865" t="s">
        <v>687</v>
      </c>
      <c r="D61" s="865"/>
      <c r="E61" s="865"/>
      <c r="F61" s="865"/>
    </row>
    <row r="62" spans="1:20" s="63" customFormat="1" ht="24.95" customHeight="1">
      <c r="A62" s="96"/>
      <c r="B62" s="60"/>
      <c r="C62" s="873" t="s">
        <v>677</v>
      </c>
      <c r="D62" s="872">
        <v>2022</v>
      </c>
      <c r="E62" s="872"/>
      <c r="F62" s="872"/>
      <c r="G62" s="872"/>
      <c r="H62" s="872"/>
      <c r="I62" s="872">
        <v>2023</v>
      </c>
      <c r="J62" s="872"/>
      <c r="K62" s="872"/>
      <c r="L62" s="872"/>
      <c r="M62" s="872"/>
      <c r="N62" s="872"/>
      <c r="O62" s="871">
        <v>2024</v>
      </c>
      <c r="P62" s="871"/>
      <c r="Q62" s="871"/>
      <c r="R62" s="871"/>
      <c r="S62" s="871"/>
      <c r="T62" s="871"/>
    </row>
    <row r="63" spans="1:20" s="63" customFormat="1" ht="24.95" customHeight="1" thickBot="1">
      <c r="A63" s="96"/>
      <c r="B63" s="60"/>
      <c r="C63" s="874"/>
      <c r="D63" s="448" t="s">
        <v>688</v>
      </c>
      <c r="E63" s="448" t="s">
        <v>689</v>
      </c>
      <c r="F63" s="448" t="s">
        <v>690</v>
      </c>
      <c r="G63" s="448" t="s">
        <v>691</v>
      </c>
      <c r="H63" s="448" t="s">
        <v>692</v>
      </c>
      <c r="I63" s="448" t="s">
        <v>688</v>
      </c>
      <c r="J63" s="448" t="s">
        <v>689</v>
      </c>
      <c r="K63" s="448" t="s">
        <v>690</v>
      </c>
      <c r="L63" s="448" t="s">
        <v>691</v>
      </c>
      <c r="M63" s="448" t="s">
        <v>692</v>
      </c>
      <c r="N63" s="448" t="s">
        <v>693</v>
      </c>
      <c r="O63" s="449" t="s">
        <v>688</v>
      </c>
      <c r="P63" s="449" t="s">
        <v>689</v>
      </c>
      <c r="Q63" s="449" t="s">
        <v>690</v>
      </c>
      <c r="R63" s="449" t="s">
        <v>691</v>
      </c>
      <c r="S63" s="449" t="s">
        <v>692</v>
      </c>
      <c r="T63" s="449" t="s">
        <v>693</v>
      </c>
    </row>
    <row r="64" spans="1:20" s="63" customFormat="1" ht="24.95" customHeight="1">
      <c r="A64" s="96"/>
      <c r="B64" s="60"/>
      <c r="C64" s="193" t="s">
        <v>678</v>
      </c>
      <c r="D64" s="467">
        <v>100</v>
      </c>
      <c r="E64" s="467">
        <v>0</v>
      </c>
      <c r="F64" s="467">
        <v>0</v>
      </c>
      <c r="G64" s="467">
        <v>0</v>
      </c>
      <c r="H64" s="467">
        <v>0</v>
      </c>
      <c r="I64" s="467">
        <v>100</v>
      </c>
      <c r="J64" s="467">
        <v>0</v>
      </c>
      <c r="K64" s="467">
        <v>0</v>
      </c>
      <c r="L64" s="467">
        <v>0</v>
      </c>
      <c r="M64" s="467">
        <v>0</v>
      </c>
      <c r="N64" s="467">
        <v>0</v>
      </c>
      <c r="O64" s="468">
        <v>100</v>
      </c>
      <c r="P64" s="468">
        <v>0</v>
      </c>
      <c r="Q64" s="468">
        <v>0</v>
      </c>
      <c r="R64" s="468">
        <v>0</v>
      </c>
      <c r="S64" s="468">
        <v>0</v>
      </c>
      <c r="T64" s="468">
        <v>0</v>
      </c>
    </row>
    <row r="65" spans="1:20" s="63" customFormat="1" ht="24.95" customHeight="1">
      <c r="A65" s="96"/>
      <c r="B65" s="60"/>
      <c r="C65" s="193" t="s">
        <v>408</v>
      </c>
      <c r="D65" s="467">
        <v>87</v>
      </c>
      <c r="E65" s="467">
        <v>0</v>
      </c>
      <c r="F65" s="467">
        <v>13</v>
      </c>
      <c r="G65" s="467">
        <v>0</v>
      </c>
      <c r="H65" s="467">
        <v>0</v>
      </c>
      <c r="I65" s="467">
        <v>75</v>
      </c>
      <c r="J65" s="467">
        <v>0</v>
      </c>
      <c r="K65" s="467">
        <v>18.75</v>
      </c>
      <c r="L65" s="467">
        <v>0</v>
      </c>
      <c r="M65" s="467">
        <v>0</v>
      </c>
      <c r="N65" s="467">
        <v>6.25</v>
      </c>
      <c r="O65" s="468">
        <v>60</v>
      </c>
      <c r="P65" s="468">
        <v>0</v>
      </c>
      <c r="Q65" s="468">
        <v>35</v>
      </c>
      <c r="R65" s="468">
        <v>0</v>
      </c>
      <c r="S65" s="468">
        <v>0</v>
      </c>
      <c r="T65" s="468">
        <v>5</v>
      </c>
    </row>
    <row r="66" spans="1:20" s="63" customFormat="1" ht="24.95" customHeight="1">
      <c r="A66" s="96"/>
      <c r="B66" s="82"/>
      <c r="C66" s="193" t="s">
        <v>409</v>
      </c>
      <c r="D66" s="467">
        <v>73</v>
      </c>
      <c r="E66" s="467">
        <v>0</v>
      </c>
      <c r="F66" s="467">
        <v>15</v>
      </c>
      <c r="G66" s="467">
        <v>0</v>
      </c>
      <c r="H66" s="467">
        <v>0</v>
      </c>
      <c r="I66" s="467">
        <v>76.61</v>
      </c>
      <c r="J66" s="467">
        <v>0</v>
      </c>
      <c r="K66" s="467">
        <v>16.13</v>
      </c>
      <c r="L66" s="467">
        <v>0.81</v>
      </c>
      <c r="M66" s="467">
        <v>0</v>
      </c>
      <c r="N66" s="467">
        <v>6.45</v>
      </c>
      <c r="O66" s="468">
        <v>68.849999999999994</v>
      </c>
      <c r="P66" s="468">
        <v>1.45</v>
      </c>
      <c r="Q66" s="468">
        <v>22.46</v>
      </c>
      <c r="R66" s="468">
        <v>0.72</v>
      </c>
      <c r="S66" s="468">
        <v>0</v>
      </c>
      <c r="T66" s="468">
        <v>6.52</v>
      </c>
    </row>
    <row r="67" spans="1:20" s="63" customFormat="1" ht="24.95" customHeight="1">
      <c r="A67" s="96"/>
      <c r="B67" s="82"/>
      <c r="C67" s="193" t="s">
        <v>664</v>
      </c>
      <c r="D67" s="467">
        <v>74</v>
      </c>
      <c r="E67" s="467">
        <v>2</v>
      </c>
      <c r="F67" s="467">
        <v>13</v>
      </c>
      <c r="G67" s="467">
        <v>2</v>
      </c>
      <c r="H67" s="467">
        <v>0</v>
      </c>
      <c r="I67" s="467">
        <v>71.94</v>
      </c>
      <c r="J67" s="467">
        <v>5.76</v>
      </c>
      <c r="K67" s="467">
        <v>17.260000000000002</v>
      </c>
      <c r="L67" s="467">
        <v>2.16</v>
      </c>
      <c r="M67" s="467">
        <v>0</v>
      </c>
      <c r="N67" s="467">
        <v>2.88</v>
      </c>
      <c r="O67" s="468">
        <v>69.7</v>
      </c>
      <c r="P67" s="468">
        <v>3.64</v>
      </c>
      <c r="Q67" s="468">
        <v>20</v>
      </c>
      <c r="R67" s="468">
        <v>1.21</v>
      </c>
      <c r="S67" s="468">
        <v>1.21</v>
      </c>
      <c r="T67" s="468">
        <v>4.24</v>
      </c>
    </row>
    <row r="68" spans="1:20" s="63" customFormat="1" ht="24.95" customHeight="1">
      <c r="A68" s="96"/>
      <c r="B68" s="82"/>
      <c r="C68" s="193" t="s">
        <v>410</v>
      </c>
      <c r="D68" s="467">
        <v>65</v>
      </c>
      <c r="E68" s="467">
        <v>3</v>
      </c>
      <c r="F68" s="467">
        <v>23</v>
      </c>
      <c r="G68" s="467">
        <v>1</v>
      </c>
      <c r="H68" s="467">
        <v>0</v>
      </c>
      <c r="I68" s="467">
        <v>71.72</v>
      </c>
      <c r="J68" s="467">
        <v>3.03</v>
      </c>
      <c r="K68" s="467">
        <v>21.21</v>
      </c>
      <c r="L68" s="467">
        <v>1.01</v>
      </c>
      <c r="M68" s="467">
        <v>0</v>
      </c>
      <c r="N68" s="467">
        <v>3.03</v>
      </c>
      <c r="O68" s="468">
        <v>62.07</v>
      </c>
      <c r="P68" s="468">
        <v>3.48</v>
      </c>
      <c r="Q68" s="468">
        <v>28.45</v>
      </c>
      <c r="R68" s="468">
        <v>0.86</v>
      </c>
      <c r="S68" s="468">
        <v>0</v>
      </c>
      <c r="T68" s="468">
        <v>5.17</v>
      </c>
    </row>
    <row r="69" spans="1:20" s="63" customFormat="1" ht="24.95" customHeight="1">
      <c r="A69" s="96"/>
      <c r="B69" s="82"/>
      <c r="C69" s="193" t="s">
        <v>413</v>
      </c>
      <c r="D69" s="467">
        <v>51</v>
      </c>
      <c r="E69" s="467">
        <v>6</v>
      </c>
      <c r="F69" s="467">
        <v>31</v>
      </c>
      <c r="G69" s="467">
        <v>2.5</v>
      </c>
      <c r="H69" s="467">
        <v>0.5</v>
      </c>
      <c r="I69" s="467">
        <v>54.14</v>
      </c>
      <c r="J69" s="467">
        <v>5.66</v>
      </c>
      <c r="K69" s="467">
        <v>33.94</v>
      </c>
      <c r="L69" s="467">
        <v>2.42</v>
      </c>
      <c r="M69" s="467">
        <v>0.4</v>
      </c>
      <c r="N69" s="467">
        <v>3.44</v>
      </c>
      <c r="O69" s="468">
        <v>55.2</v>
      </c>
      <c r="P69" s="468">
        <v>6.48</v>
      </c>
      <c r="Q69" s="468">
        <v>35.17</v>
      </c>
      <c r="R69" s="468">
        <v>1.57</v>
      </c>
      <c r="S69" s="468">
        <v>0.2</v>
      </c>
      <c r="T69" s="468">
        <v>1.38</v>
      </c>
    </row>
    <row r="70" spans="1:20" s="63" customFormat="1" ht="24.95" customHeight="1">
      <c r="A70" s="96"/>
      <c r="B70" s="82"/>
      <c r="C70" s="193" t="s">
        <v>414</v>
      </c>
      <c r="D70" s="467">
        <v>32</v>
      </c>
      <c r="E70" s="467">
        <v>8</v>
      </c>
      <c r="F70" s="467">
        <v>51</v>
      </c>
      <c r="G70" s="467">
        <v>3</v>
      </c>
      <c r="H70" s="467">
        <v>0</v>
      </c>
      <c r="I70" s="467">
        <v>31.7</v>
      </c>
      <c r="J70" s="467">
        <v>9.48</v>
      </c>
      <c r="K70" s="467">
        <v>50.82</v>
      </c>
      <c r="L70" s="467">
        <v>2.78</v>
      </c>
      <c r="M70" s="467">
        <v>0</v>
      </c>
      <c r="N70" s="467">
        <v>5.22</v>
      </c>
      <c r="O70" s="468">
        <v>29.11</v>
      </c>
      <c r="P70" s="468">
        <v>8.61</v>
      </c>
      <c r="Q70" s="468">
        <v>56.41</v>
      </c>
      <c r="R70" s="468">
        <v>2.42</v>
      </c>
      <c r="S70" s="468">
        <v>0.22</v>
      </c>
      <c r="T70" s="468">
        <v>3.23</v>
      </c>
    </row>
    <row r="71" spans="1:20" s="471" customFormat="1" ht="24.95" customHeight="1">
      <c r="A71" s="469"/>
      <c r="B71" s="472"/>
      <c r="C71" s="546" t="s">
        <v>679</v>
      </c>
      <c r="D71" s="548">
        <v>46.8</v>
      </c>
      <c r="E71" s="548">
        <v>5.8</v>
      </c>
      <c r="F71" s="548">
        <v>37.200000000000003</v>
      </c>
      <c r="G71" s="548">
        <v>2.2000000000000002</v>
      </c>
      <c r="H71" s="548">
        <v>0.1</v>
      </c>
      <c r="I71" s="548">
        <v>49.13</v>
      </c>
      <c r="J71" s="548">
        <v>6.32</v>
      </c>
      <c r="K71" s="548">
        <v>37.65</v>
      </c>
      <c r="L71" s="548">
        <v>2.2599999999999998</v>
      </c>
      <c r="M71" s="548">
        <v>0.13</v>
      </c>
      <c r="N71" s="548">
        <v>4.51</v>
      </c>
      <c r="O71" s="550">
        <v>45.34</v>
      </c>
      <c r="P71" s="550">
        <v>6.61</v>
      </c>
      <c r="Q71" s="550">
        <v>42.74</v>
      </c>
      <c r="R71" s="550">
        <v>1.84</v>
      </c>
      <c r="S71" s="550">
        <v>0.27</v>
      </c>
      <c r="T71" s="550">
        <v>3.2</v>
      </c>
    </row>
    <row r="72" spans="1:20" s="63" customFormat="1" ht="24.95" customHeight="1">
      <c r="A72" s="96"/>
      <c r="B72" s="60"/>
      <c r="C72" s="854" t="s">
        <v>680</v>
      </c>
      <c r="D72" s="854"/>
      <c r="E72" s="854"/>
      <c r="F72" s="854"/>
      <c r="G72" s="409"/>
      <c r="H72" s="409"/>
      <c r="I72" s="409"/>
    </row>
    <row r="73" spans="1:20" s="63" customFormat="1" ht="24.95" customHeight="1">
      <c r="A73" s="96"/>
      <c r="B73" s="60"/>
      <c r="C73" s="854" t="s">
        <v>681</v>
      </c>
      <c r="D73" s="854"/>
      <c r="E73" s="854"/>
      <c r="F73" s="854"/>
      <c r="G73" s="409"/>
      <c r="H73" s="409"/>
      <c r="I73" s="409"/>
    </row>
    <row r="74" spans="1:20" s="63" customFormat="1" ht="24.95" customHeight="1">
      <c r="A74" s="96"/>
      <c r="B74" s="60"/>
      <c r="C74" s="58"/>
    </row>
    <row r="75" spans="1:20" s="63" customFormat="1" ht="24.95" customHeight="1">
      <c r="A75" s="96"/>
      <c r="B75" s="60"/>
      <c r="C75" s="865" t="s">
        <v>694</v>
      </c>
      <c r="D75" s="865"/>
      <c r="E75" s="865"/>
      <c r="F75" s="865"/>
    </row>
    <row r="76" spans="1:20" s="63" customFormat="1" ht="24.95" customHeight="1" thickBot="1">
      <c r="A76" s="96"/>
      <c r="B76" s="60"/>
      <c r="C76" s="429" t="s">
        <v>677</v>
      </c>
      <c r="D76" s="448">
        <v>2022</v>
      </c>
      <c r="E76" s="448">
        <v>2023</v>
      </c>
      <c r="F76" s="449">
        <v>2024</v>
      </c>
    </row>
    <row r="77" spans="1:20" s="63" customFormat="1" ht="24.95" customHeight="1">
      <c r="A77" s="96"/>
      <c r="B77" s="82"/>
      <c r="C77" s="193" t="s">
        <v>678</v>
      </c>
      <c r="D77" s="465">
        <v>0</v>
      </c>
      <c r="E77" s="465">
        <v>0</v>
      </c>
      <c r="F77" s="466">
        <v>0</v>
      </c>
    </row>
    <row r="78" spans="1:20" s="63" customFormat="1" ht="24.95" customHeight="1">
      <c r="A78" s="96"/>
      <c r="B78" s="60"/>
      <c r="C78" s="193" t="s">
        <v>408</v>
      </c>
      <c r="D78" s="465">
        <v>0</v>
      </c>
      <c r="E78" s="334">
        <v>9.1</v>
      </c>
      <c r="F78" s="399">
        <v>8.33</v>
      </c>
    </row>
    <row r="79" spans="1:20" s="63" customFormat="1" ht="24.95" customHeight="1">
      <c r="A79" s="96"/>
      <c r="B79" s="60"/>
      <c r="C79" s="193" t="s">
        <v>409</v>
      </c>
      <c r="D79" s="465">
        <v>0</v>
      </c>
      <c r="E79" s="334">
        <v>1.49</v>
      </c>
      <c r="F79" s="399">
        <v>1.85</v>
      </c>
    </row>
    <row r="80" spans="1:20" s="63" customFormat="1" ht="24.95" customHeight="1">
      <c r="A80" s="96"/>
      <c r="B80" s="60"/>
      <c r="C80" s="193" t="s">
        <v>664</v>
      </c>
      <c r="D80" s="465">
        <v>0</v>
      </c>
      <c r="E80" s="465">
        <v>0</v>
      </c>
      <c r="F80" s="466">
        <v>0</v>
      </c>
    </row>
    <row r="81" spans="1:16" s="63" customFormat="1" ht="24.95" customHeight="1">
      <c r="A81" s="279"/>
      <c r="B81" s="60"/>
      <c r="C81" s="193" t="s">
        <v>410</v>
      </c>
      <c r="D81" s="334">
        <v>2.6</v>
      </c>
      <c r="E81" s="334">
        <v>4.62</v>
      </c>
      <c r="F81" s="399">
        <v>1.56</v>
      </c>
    </row>
    <row r="82" spans="1:16" s="63" customFormat="1" ht="24.95" customHeight="1">
      <c r="A82" s="279"/>
      <c r="B82" s="60"/>
      <c r="C82" s="193" t="s">
        <v>413</v>
      </c>
      <c r="D82" s="334">
        <v>3.23</v>
      </c>
      <c r="E82" s="334">
        <v>4.37</v>
      </c>
      <c r="F82" s="399">
        <v>5.98</v>
      </c>
    </row>
    <row r="83" spans="1:16" s="63" customFormat="1" ht="24.95" customHeight="1">
      <c r="A83" s="279"/>
      <c r="B83" s="60"/>
      <c r="C83" s="193" t="s">
        <v>414</v>
      </c>
      <c r="D83" s="334">
        <v>0.87</v>
      </c>
      <c r="E83" s="334">
        <v>1.01</v>
      </c>
      <c r="F83" s="399">
        <v>2.2200000000000002</v>
      </c>
    </row>
    <row r="84" spans="1:16" s="63" customFormat="1" ht="24.95" customHeight="1">
      <c r="A84" s="279"/>
      <c r="B84" s="60"/>
      <c r="C84" s="546" t="s">
        <v>679</v>
      </c>
      <c r="D84" s="706">
        <v>1.5</v>
      </c>
      <c r="E84" s="706">
        <v>2.444</v>
      </c>
      <c r="F84" s="707">
        <v>3.41</v>
      </c>
    </row>
    <row r="85" spans="1:16" s="63" customFormat="1" ht="24.95" customHeight="1">
      <c r="A85" s="279"/>
      <c r="B85" s="60"/>
      <c r="C85" s="854" t="s">
        <v>680</v>
      </c>
      <c r="D85" s="854"/>
      <c r="E85" s="854"/>
      <c r="F85" s="854"/>
    </row>
    <row r="86" spans="1:16" s="63" customFormat="1" ht="24.95" customHeight="1">
      <c r="A86" s="279"/>
      <c r="B86" s="60"/>
      <c r="C86" s="854" t="s">
        <v>681</v>
      </c>
      <c r="D86" s="854"/>
      <c r="E86" s="854"/>
      <c r="F86" s="854"/>
    </row>
    <row r="87" spans="1:16" s="63" customFormat="1" ht="24.95" customHeight="1">
      <c r="A87" s="279"/>
      <c r="B87" s="60"/>
      <c r="C87" s="58"/>
    </row>
    <row r="88" spans="1:16" s="63" customFormat="1" ht="24.95" customHeight="1">
      <c r="A88" s="279"/>
      <c r="B88" s="60"/>
      <c r="C88" s="427" t="str">
        <f>Índice!D89</f>
        <v>GRI 405-2</v>
      </c>
      <c r="D88" s="868" t="str">
        <f>Índice!E89</f>
        <v>Ratio of basic salary and compensation of women to men</v>
      </c>
      <c r="E88" s="869"/>
      <c r="F88" s="869"/>
      <c r="G88" s="869"/>
      <c r="H88" s="869"/>
      <c r="I88" s="869"/>
    </row>
    <row r="89" spans="1:16" s="63" customFormat="1" ht="24.95" customHeight="1">
      <c r="A89" s="279"/>
      <c r="B89" s="60"/>
      <c r="C89" s="875" t="s">
        <v>695</v>
      </c>
      <c r="D89" s="875"/>
      <c r="E89" s="875"/>
      <c r="F89" s="875"/>
      <c r="G89" s="875"/>
      <c r="H89" s="875"/>
      <c r="I89" s="875"/>
      <c r="J89" s="85"/>
      <c r="K89" s="85"/>
      <c r="L89" s="85"/>
      <c r="M89" s="722"/>
      <c r="N89" s="723"/>
      <c r="O89" s="723"/>
      <c r="P89" s="723"/>
    </row>
    <row r="90" spans="1:16" s="63" customFormat="1" ht="24.95" customHeight="1">
      <c r="A90" s="279"/>
      <c r="B90" s="60"/>
      <c r="C90" s="725"/>
      <c r="D90" s="725"/>
      <c r="E90" s="725"/>
      <c r="F90" s="725"/>
      <c r="G90" s="725"/>
      <c r="H90" s="725"/>
      <c r="I90" s="725"/>
      <c r="J90" s="87"/>
      <c r="K90" s="87"/>
      <c r="L90" s="87"/>
      <c r="M90" s="716"/>
      <c r="N90" s="717"/>
      <c r="O90" s="717"/>
      <c r="P90" s="717"/>
    </row>
    <row r="91" spans="1:16" s="63" customFormat="1" ht="24.95" customHeight="1">
      <c r="A91" s="279"/>
      <c r="B91" s="60"/>
      <c r="C91" s="725"/>
      <c r="D91" s="725"/>
      <c r="E91" s="725"/>
      <c r="F91" s="725"/>
      <c r="G91" s="725"/>
      <c r="H91" s="725"/>
      <c r="I91" s="725"/>
      <c r="J91" s="87"/>
      <c r="K91" s="87"/>
      <c r="L91" s="87"/>
      <c r="M91" s="716"/>
      <c r="N91" s="717"/>
      <c r="O91" s="717"/>
      <c r="P91" s="717"/>
    </row>
    <row r="92" spans="1:16" s="63" customFormat="1" ht="24.95" customHeight="1">
      <c r="A92" s="279"/>
      <c r="B92" s="60"/>
      <c r="C92" s="752" t="s">
        <v>696</v>
      </c>
      <c r="D92" s="752"/>
      <c r="E92" s="752"/>
      <c r="F92" s="752"/>
      <c r="G92" s="752"/>
      <c r="H92" s="752"/>
      <c r="I92" s="752"/>
      <c r="J92" s="87"/>
      <c r="K92" s="87"/>
      <c r="L92" s="87"/>
      <c r="M92" s="716"/>
      <c r="N92" s="717"/>
      <c r="O92" s="717"/>
      <c r="P92" s="717"/>
    </row>
    <row r="93" spans="1:16" s="63" customFormat="1" ht="24.95" customHeight="1" thickBot="1">
      <c r="A93" s="279"/>
      <c r="B93" s="60"/>
      <c r="C93" s="429" t="s">
        <v>677</v>
      </c>
      <c r="D93" s="448">
        <v>2022</v>
      </c>
      <c r="E93" s="448">
        <v>2023</v>
      </c>
      <c r="F93" s="449">
        <v>2024</v>
      </c>
    </row>
    <row r="94" spans="1:16" s="63" customFormat="1" ht="24.95" customHeight="1">
      <c r="A94" s="279"/>
      <c r="B94" s="60"/>
      <c r="C94" s="193" t="s">
        <v>408</v>
      </c>
      <c r="D94" s="465">
        <v>-12.5</v>
      </c>
      <c r="E94" s="465">
        <v>-11.5</v>
      </c>
      <c r="F94" s="466">
        <v>-8.8800000000000008</v>
      </c>
    </row>
    <row r="95" spans="1:16" s="63" customFormat="1" ht="24.95" customHeight="1">
      <c r="A95" s="279"/>
      <c r="B95" s="60"/>
      <c r="C95" s="193" t="s">
        <v>409</v>
      </c>
      <c r="D95" s="465">
        <v>-1.3</v>
      </c>
      <c r="E95" s="465">
        <v>-6.3</v>
      </c>
      <c r="F95" s="466">
        <v>-7.64</v>
      </c>
    </row>
    <row r="96" spans="1:16" s="63" customFormat="1" ht="24.95" customHeight="1">
      <c r="A96" s="279"/>
      <c r="B96" s="60"/>
      <c r="C96" s="193" t="s">
        <v>664</v>
      </c>
      <c r="D96" s="465">
        <v>-9.3000000000000007</v>
      </c>
      <c r="E96" s="465">
        <v>-4.5</v>
      </c>
      <c r="F96" s="466">
        <v>0.61</v>
      </c>
    </row>
    <row r="97" spans="1:13" s="63" customFormat="1" ht="24.95" customHeight="1">
      <c r="A97" s="279"/>
      <c r="B97" s="82"/>
      <c r="C97" s="193" t="s">
        <v>410</v>
      </c>
      <c r="D97" s="465">
        <v>-2.4</v>
      </c>
      <c r="E97" s="465">
        <v>0</v>
      </c>
      <c r="F97" s="466">
        <v>3.14</v>
      </c>
    </row>
    <row r="98" spans="1:13" s="63" customFormat="1" ht="24.95" customHeight="1">
      <c r="A98" s="279"/>
      <c r="B98" s="82"/>
      <c r="C98" s="193" t="s">
        <v>413</v>
      </c>
      <c r="D98" s="465">
        <v>-1.8</v>
      </c>
      <c r="E98" s="465">
        <v>-6.3</v>
      </c>
      <c r="F98" s="466">
        <v>-1.1000000000000001</v>
      </c>
    </row>
    <row r="99" spans="1:13" s="63" customFormat="1" ht="24.95" customHeight="1">
      <c r="A99" s="279"/>
      <c r="B99" s="82"/>
      <c r="C99" s="193" t="s">
        <v>414</v>
      </c>
      <c r="D99" s="465">
        <v>-3.6</v>
      </c>
      <c r="E99" s="465">
        <v>-1.8</v>
      </c>
      <c r="F99" s="466">
        <v>-2.77</v>
      </c>
    </row>
    <row r="100" spans="1:13" s="63" customFormat="1" ht="24.95" customHeight="1">
      <c r="A100" s="279"/>
      <c r="B100" s="82"/>
      <c r="C100" s="849" t="s">
        <v>697</v>
      </c>
      <c r="D100" s="849"/>
      <c r="E100" s="849"/>
      <c r="F100" s="849"/>
      <c r="G100" s="409"/>
      <c r="H100" s="409"/>
      <c r="I100" s="409"/>
      <c r="J100" s="409"/>
      <c r="K100" s="409"/>
      <c r="L100" s="409"/>
      <c r="M100" s="398"/>
    </row>
    <row r="101" spans="1:13" s="63" customFormat="1" ht="24.95" customHeight="1">
      <c r="A101" s="279"/>
      <c r="B101" s="61"/>
      <c r="C101" s="849"/>
      <c r="D101" s="849"/>
      <c r="E101" s="849"/>
      <c r="F101" s="849"/>
    </row>
    <row r="102" spans="1:13" s="63" customFormat="1" ht="24.95" customHeight="1">
      <c r="A102" s="279"/>
      <c r="B102" s="61"/>
      <c r="C102" s="849"/>
      <c r="D102" s="849"/>
      <c r="E102" s="849"/>
      <c r="F102" s="849"/>
    </row>
    <row r="103" spans="1:13" s="63" customFormat="1" ht="24.95" customHeight="1">
      <c r="A103" s="279"/>
      <c r="B103" s="61"/>
      <c r="C103" s="849"/>
      <c r="D103" s="849"/>
      <c r="E103" s="849"/>
      <c r="F103" s="849"/>
    </row>
    <row r="104" spans="1:13" s="63" customFormat="1" ht="24.95" customHeight="1">
      <c r="A104" s="279"/>
      <c r="B104" s="61"/>
    </row>
    <row r="105" spans="1:13" s="63" customFormat="1" ht="24.95" customHeight="1">
      <c r="A105" s="279"/>
      <c r="B105" s="61"/>
    </row>
    <row r="106" spans="1:13" s="63" customFormat="1" ht="24.95" customHeight="1">
      <c r="A106" s="279"/>
      <c r="B106" s="61"/>
    </row>
    <row r="107" spans="1:13" s="63" customFormat="1" ht="24.95" customHeight="1">
      <c r="A107" s="279"/>
      <c r="B107" s="61"/>
    </row>
    <row r="108" spans="1:13" s="63" customFormat="1" ht="24.95" customHeight="1">
      <c r="A108" s="279"/>
      <c r="B108" s="61"/>
    </row>
    <row r="109" spans="1:13" s="63" customFormat="1" ht="24.95" customHeight="1">
      <c r="A109" s="279"/>
      <c r="B109" s="61"/>
    </row>
    <row r="110" spans="1:13" s="63" customFormat="1" ht="24.95" customHeight="1">
      <c r="A110" s="279"/>
      <c r="B110" s="61"/>
    </row>
    <row r="111" spans="1:13" s="63" customFormat="1" ht="24.95" customHeight="1">
      <c r="A111" s="279"/>
      <c r="B111" s="61"/>
    </row>
    <row r="112" spans="1:13" s="63" customFormat="1" ht="24.95" customHeight="1">
      <c r="A112" s="279"/>
      <c r="B112" s="61"/>
    </row>
    <row r="113" spans="1:2" s="63" customFormat="1" ht="24.95" customHeight="1">
      <c r="A113" s="279"/>
      <c r="B113" s="61"/>
    </row>
    <row r="114" spans="1:2" s="63" customFormat="1" ht="24.95" customHeight="1">
      <c r="A114" s="279"/>
      <c r="B114" s="61"/>
    </row>
    <row r="115" spans="1:2" s="63" customFormat="1" ht="24.95" customHeight="1">
      <c r="A115" s="279"/>
      <c r="B115" s="61"/>
    </row>
    <row r="116" spans="1:2" s="63" customFormat="1" ht="24.95" customHeight="1">
      <c r="A116" s="279"/>
      <c r="B116" s="61"/>
    </row>
    <row r="117" spans="1:2" s="63" customFormat="1" ht="24.95" customHeight="1">
      <c r="A117" s="279"/>
      <c r="B117" s="61"/>
    </row>
    <row r="118" spans="1:2" s="63" customFormat="1" ht="24.95" customHeight="1">
      <c r="A118" s="279"/>
      <c r="B118" s="61"/>
    </row>
    <row r="119" spans="1:2" s="63" customFormat="1" ht="24.95" customHeight="1">
      <c r="A119" s="279"/>
      <c r="B119" s="61"/>
    </row>
    <row r="120" spans="1:2" s="63" customFormat="1" ht="24.95" customHeight="1">
      <c r="A120" s="279"/>
      <c r="B120" s="61"/>
    </row>
    <row r="121" spans="1:2" s="63" customFormat="1" ht="24.95" customHeight="1">
      <c r="A121" s="279"/>
      <c r="B121" s="61"/>
    </row>
    <row r="122" spans="1:2" s="63" customFormat="1" ht="24.95" customHeight="1">
      <c r="A122" s="279"/>
      <c r="B122" s="61"/>
    </row>
    <row r="123" spans="1:2" s="63" customFormat="1" ht="24.95" customHeight="1">
      <c r="A123" s="279"/>
      <c r="B123" s="61"/>
    </row>
    <row r="124" spans="1:2" s="63" customFormat="1" ht="24.95" customHeight="1">
      <c r="A124" s="279"/>
      <c r="B124" s="61"/>
    </row>
    <row r="125" spans="1:2" s="63" customFormat="1" ht="24.95" customHeight="1">
      <c r="A125" s="279"/>
      <c r="B125" s="61"/>
    </row>
    <row r="126" spans="1:2" s="63" customFormat="1" ht="24.95" customHeight="1">
      <c r="A126" s="279"/>
      <c r="B126" s="61"/>
    </row>
    <row r="127" spans="1:2" s="63" customFormat="1" ht="24.95" customHeight="1">
      <c r="A127" s="279"/>
      <c r="B127" s="61"/>
    </row>
    <row r="128" spans="1:2" s="63" customFormat="1" ht="24.95" customHeight="1">
      <c r="A128" s="279"/>
      <c r="B128" s="61"/>
    </row>
    <row r="129" spans="1:2" s="63" customFormat="1" ht="24.95" customHeight="1">
      <c r="A129" s="279"/>
      <c r="B129" s="61"/>
    </row>
    <row r="130" spans="1:2" ht="15" customHeight="1"/>
    <row r="131" spans="1:2" ht="15" customHeight="1"/>
    <row r="132" spans="1:2" ht="15" customHeight="1"/>
    <row r="133" spans="1:2" ht="15" customHeight="1"/>
    <row r="134" spans="1:2" ht="15" customHeight="1"/>
    <row r="135" spans="1:2" ht="15" customHeight="1"/>
    <row r="136" spans="1:2" ht="15" customHeight="1"/>
    <row r="137" spans="1:2" ht="15" customHeight="1"/>
    <row r="138" spans="1:2" ht="15" customHeight="1"/>
    <row r="139" spans="1:2" ht="15" customHeight="1"/>
    <row r="140" spans="1:2" ht="15" customHeight="1"/>
    <row r="141" spans="1:2" ht="15" customHeight="1"/>
    <row r="142" spans="1:2" ht="15" customHeight="1"/>
    <row r="143" spans="1:2" ht="15" customHeight="1"/>
    <row r="144" spans="1:2"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sheetData>
  <sheetProtection algorithmName="SHA-512" hashValue="/2n7pMA8R5iZ9IvxCb1OwPc12iDCRGPbFAHsmUpAOAPEXmD5aZ8UDzGpZXfjl5kCQ8Cam+QRLsMMJh3IudyV/Q==" saltValue="pCFBUWRwBxJiiaCsmM8Tww==" spinCount="100000" sheet="1" objects="1" scenarios="1" formatColumns="0" formatRows="0" autoFilter="0"/>
  <mergeCells count="37">
    <mergeCell ref="C100:F103"/>
    <mergeCell ref="C31:F31"/>
    <mergeCell ref="C30:F30"/>
    <mergeCell ref="C44:F44"/>
    <mergeCell ref="C45:F45"/>
    <mergeCell ref="C47:F47"/>
    <mergeCell ref="C58:F58"/>
    <mergeCell ref="C59:F59"/>
    <mergeCell ref="C61:F61"/>
    <mergeCell ref="C72:F72"/>
    <mergeCell ref="C73:F73"/>
    <mergeCell ref="C75:F75"/>
    <mergeCell ref="D6:I6"/>
    <mergeCell ref="C7:I8"/>
    <mergeCell ref="C33:F33"/>
    <mergeCell ref="C20:F20"/>
    <mergeCell ref="M89:P92"/>
    <mergeCell ref="C62:C63"/>
    <mergeCell ref="D62:H62"/>
    <mergeCell ref="I62:N62"/>
    <mergeCell ref="O62:T62"/>
    <mergeCell ref="C86:F86"/>
    <mergeCell ref="D88:I88"/>
    <mergeCell ref="C89:I91"/>
    <mergeCell ref="C92:I92"/>
    <mergeCell ref="C48:C49"/>
    <mergeCell ref="D48:F48"/>
    <mergeCell ref="G48:I48"/>
    <mergeCell ref="M7:P9"/>
    <mergeCell ref="J58:L58"/>
    <mergeCell ref="J59:L59"/>
    <mergeCell ref="C85:F85"/>
    <mergeCell ref="H34:I34"/>
    <mergeCell ref="F34:G34"/>
    <mergeCell ref="D34:E34"/>
    <mergeCell ref="C34:C35"/>
    <mergeCell ref="J48:L48"/>
  </mergeCells>
  <hyperlinks>
    <hyperlink ref="E3" location="'Diversidade e inclusão'!C6" display="GRI 405-1" xr:uid="{CA2DC8AD-7ADF-4E47-B8C1-2128AE7D2440}"/>
    <hyperlink ref="F3" location="'Diversidade e inclusão'!C88" display="GRI 405-2" xr:uid="{A46BA435-A23D-4060-8804-54048D616C16}"/>
  </hyperlink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4CFB7-8D2A-405E-AA72-E6B273E91AE4}">
  <sheetPr>
    <tabColor rgb="FF02585C"/>
  </sheetPr>
  <dimension ref="A1:AU723"/>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0" defaultRowHeight="12.75" zeroHeight="1"/>
  <cols>
    <col min="1" max="1" width="33.7109375" style="45" customWidth="1"/>
    <col min="2" max="2" width="3.7109375" style="32" customWidth="1"/>
    <col min="3" max="13" width="20.85546875" style="17" customWidth="1"/>
    <col min="14" max="14" width="14.140625" style="17" customWidth="1"/>
    <col min="15" max="21" width="14.140625" style="17" hidden="1" customWidth="1"/>
    <col min="22" max="23" width="30" style="17" hidden="1" customWidth="1"/>
    <col min="24" max="33" width="18.140625" style="17" hidden="1" customWidth="1"/>
    <col min="34" max="16384" width="0" style="17" hidden="1"/>
  </cols>
  <sheetData>
    <row r="1" spans="1:46" s="62" customFormat="1"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95"/>
      <c r="I2" s="95"/>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426" t="str">
        <f>Índice!B88</f>
        <v>HUMAN CAPITAL</v>
      </c>
      <c r="D3" s="60"/>
      <c r="E3" s="474" t="s">
        <v>63</v>
      </c>
      <c r="F3" s="474" t="s">
        <v>132</v>
      </c>
      <c r="G3" s="474" t="s">
        <v>133</v>
      </c>
      <c r="H3" s="474" t="s">
        <v>134</v>
      </c>
      <c r="I3" s="474" t="s">
        <v>135</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Índice!C90</f>
        <v>Health, safety and well-being</v>
      </c>
      <c r="D4" s="60"/>
      <c r="E4" s="474" t="s">
        <v>136</v>
      </c>
      <c r="F4" s="474" t="s">
        <v>137</v>
      </c>
      <c r="G4" s="474" t="s">
        <v>138</v>
      </c>
      <c r="H4" s="474" t="s">
        <v>139</v>
      </c>
      <c r="I4" s="474" t="s">
        <v>140</v>
      </c>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118"/>
      <c r="D5" s="60"/>
      <c r="E5" s="474" t="s">
        <v>141</v>
      </c>
      <c r="F5" s="474" t="s">
        <v>142</v>
      </c>
      <c r="G5" s="474" t="s">
        <v>143</v>
      </c>
      <c r="H5" s="474" t="s">
        <v>144</v>
      </c>
      <c r="I5" s="474" t="s">
        <v>145</v>
      </c>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97"/>
      <c r="D6" s="95"/>
      <c r="E6" s="515" t="s">
        <v>147</v>
      </c>
      <c r="F6" s="515" t="s">
        <v>146</v>
      </c>
      <c r="G6" s="516"/>
      <c r="H6" s="516"/>
      <c r="I6" s="516"/>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6"/>
      <c r="B7" s="60"/>
      <c r="C7" s="427" t="str">
        <f>Índice!D90</f>
        <v>GRI 3-3</v>
      </c>
      <c r="D7" s="868" t="str">
        <f>Índice!E90</f>
        <v>Employee health, safety and well-being</v>
      </c>
      <c r="E7" s="869"/>
      <c r="F7" s="869"/>
      <c r="G7" s="869"/>
      <c r="H7" s="869"/>
      <c r="I7" s="869"/>
      <c r="J7" s="60"/>
      <c r="K7" s="60"/>
      <c r="L7" s="102"/>
      <c r="M7" s="95"/>
      <c r="O7" s="63"/>
      <c r="P7" s="63"/>
      <c r="Q7" s="63"/>
      <c r="R7" s="63"/>
      <c r="S7" s="63"/>
      <c r="T7" s="63"/>
      <c r="U7" s="64"/>
      <c r="V7" s="65"/>
      <c r="W7" s="65"/>
      <c r="X7" s="65"/>
      <c r="Y7" s="65"/>
      <c r="Z7" s="66"/>
      <c r="AA7" s="65"/>
      <c r="AB7" s="65"/>
      <c r="AC7" s="65"/>
      <c r="AD7" s="65"/>
      <c r="AE7" s="65"/>
      <c r="AF7" s="65"/>
      <c r="AG7" s="65"/>
      <c r="AH7" s="65"/>
      <c r="AI7" s="65"/>
      <c r="AJ7" s="65"/>
      <c r="AK7" s="65"/>
      <c r="AL7" s="65"/>
      <c r="AM7" s="65"/>
      <c r="AN7" s="65"/>
      <c r="AO7" s="66"/>
      <c r="AP7" s="65"/>
      <c r="AQ7" s="65"/>
      <c r="AR7" s="65"/>
      <c r="AS7" s="65"/>
    </row>
    <row r="8" spans="1:46" s="62" customFormat="1" ht="24.95" customHeight="1">
      <c r="A8" s="94"/>
      <c r="B8" s="60"/>
      <c r="C8" s="875" t="s">
        <v>698</v>
      </c>
      <c r="D8" s="875"/>
      <c r="E8" s="875"/>
      <c r="F8" s="875"/>
      <c r="G8" s="875"/>
      <c r="H8" s="875"/>
      <c r="I8" s="875"/>
      <c r="J8" s="91"/>
      <c r="K8" s="91"/>
      <c r="L8" s="91"/>
      <c r="M8" s="192"/>
      <c r="N8" s="68"/>
      <c r="O8" s="69"/>
      <c r="P8" s="69"/>
      <c r="Q8" s="69"/>
      <c r="R8" s="69"/>
      <c r="S8" s="69"/>
      <c r="T8" s="69"/>
      <c r="U8" s="70"/>
      <c r="V8" s="71"/>
      <c r="W8" s="71"/>
      <c r="X8" s="71"/>
      <c r="Y8" s="71"/>
      <c r="Z8" s="72"/>
      <c r="AA8" s="71"/>
      <c r="AB8" s="71"/>
      <c r="AC8" s="71"/>
      <c r="AD8" s="71"/>
      <c r="AE8" s="71"/>
      <c r="AF8" s="71"/>
      <c r="AG8" s="71"/>
      <c r="AH8" s="71"/>
      <c r="AI8" s="71"/>
      <c r="AJ8" s="71"/>
      <c r="AK8" s="71"/>
      <c r="AL8" s="71"/>
      <c r="AM8" s="71"/>
      <c r="AN8" s="71"/>
      <c r="AO8" s="66"/>
      <c r="AP8" s="65"/>
      <c r="AQ8" s="65"/>
      <c r="AR8" s="65"/>
      <c r="AS8" s="65"/>
      <c r="AT8" s="61"/>
    </row>
    <row r="9" spans="1:46" s="62" customFormat="1" ht="24.95" customHeight="1">
      <c r="A9" s="98"/>
      <c r="B9" s="76"/>
      <c r="C9" s="725"/>
      <c r="D9" s="725"/>
      <c r="E9" s="725"/>
      <c r="F9" s="725"/>
      <c r="G9" s="725"/>
      <c r="H9" s="725"/>
      <c r="I9" s="725"/>
      <c r="J9" s="89"/>
      <c r="K9" s="89"/>
      <c r="L9" s="89"/>
      <c r="M9" s="192"/>
      <c r="N9" s="68"/>
      <c r="O9" s="69"/>
      <c r="P9" s="69"/>
      <c r="Q9" s="69"/>
      <c r="R9" s="69"/>
      <c r="S9" s="69"/>
      <c r="T9" s="69"/>
      <c r="U9" s="70"/>
      <c r="V9" s="71"/>
      <c r="W9" s="71"/>
      <c r="X9" s="71"/>
      <c r="Y9" s="71"/>
      <c r="Z9" s="72"/>
      <c r="AA9" s="71"/>
      <c r="AB9" s="71"/>
      <c r="AC9" s="71"/>
      <c r="AD9" s="71"/>
      <c r="AE9" s="71"/>
      <c r="AF9" s="71"/>
      <c r="AG9" s="71"/>
      <c r="AH9" s="71"/>
      <c r="AI9" s="71"/>
      <c r="AJ9" s="71"/>
      <c r="AK9" s="71"/>
      <c r="AL9" s="71"/>
      <c r="AM9" s="71"/>
      <c r="AN9" s="71"/>
      <c r="AO9" s="66"/>
      <c r="AP9" s="65"/>
      <c r="AQ9" s="65"/>
      <c r="AR9" s="65"/>
      <c r="AS9" s="65"/>
      <c r="AT9" s="61"/>
    </row>
    <row r="10" spans="1:46" s="62" customFormat="1" ht="24.95" customHeight="1">
      <c r="A10" s="98"/>
      <c r="B10" s="76"/>
      <c r="C10" s="725"/>
      <c r="D10" s="725"/>
      <c r="E10" s="725"/>
      <c r="F10" s="725"/>
      <c r="G10" s="725"/>
      <c r="H10" s="725"/>
      <c r="I10" s="725"/>
      <c r="J10" s="89"/>
      <c r="K10" s="89"/>
      <c r="L10" s="89"/>
      <c r="M10" s="192"/>
      <c r="N10" s="68"/>
      <c r="O10" s="69"/>
      <c r="P10" s="69"/>
      <c r="Q10" s="69"/>
      <c r="R10" s="69"/>
      <c r="S10" s="69"/>
      <c r="T10" s="69"/>
      <c r="U10" s="70"/>
      <c r="V10" s="71"/>
      <c r="W10" s="71"/>
      <c r="X10" s="71"/>
      <c r="Y10" s="71"/>
      <c r="Z10" s="72"/>
      <c r="AA10" s="71"/>
      <c r="AB10" s="71"/>
      <c r="AC10" s="71"/>
      <c r="AD10" s="71"/>
      <c r="AE10" s="71"/>
      <c r="AF10" s="71"/>
      <c r="AG10" s="71"/>
      <c r="AH10" s="71"/>
      <c r="AI10" s="71"/>
      <c r="AJ10" s="71"/>
      <c r="AK10" s="71"/>
      <c r="AL10" s="71"/>
      <c r="AM10" s="71"/>
      <c r="AN10" s="71"/>
      <c r="AO10" s="66"/>
      <c r="AP10" s="65"/>
      <c r="AQ10" s="65"/>
      <c r="AR10" s="65"/>
      <c r="AS10" s="65"/>
      <c r="AT10" s="61"/>
    </row>
    <row r="11" spans="1:46" s="62" customFormat="1" ht="24.95" customHeight="1">
      <c r="A11" s="98"/>
      <c r="B11" s="76"/>
      <c r="C11" s="725"/>
      <c r="D11" s="725"/>
      <c r="E11" s="725"/>
      <c r="F11" s="725"/>
      <c r="G11" s="725"/>
      <c r="H11" s="725"/>
      <c r="I11" s="725"/>
      <c r="J11" s="89"/>
      <c r="K11" s="89"/>
      <c r="L11" s="89"/>
      <c r="M11" s="192"/>
      <c r="N11" s="68"/>
      <c r="O11" s="69"/>
      <c r="P11" s="69"/>
      <c r="Q11" s="69"/>
      <c r="R11" s="69"/>
      <c r="S11" s="69"/>
      <c r="T11" s="69"/>
      <c r="U11" s="70"/>
      <c r="V11" s="71"/>
      <c r="W11" s="71"/>
      <c r="X11" s="71"/>
      <c r="Y11" s="71"/>
      <c r="Z11" s="72"/>
      <c r="AA11" s="71"/>
      <c r="AB11" s="71"/>
      <c r="AC11" s="71"/>
      <c r="AD11" s="71"/>
      <c r="AE11" s="71"/>
      <c r="AF11" s="71"/>
      <c r="AG11" s="71"/>
      <c r="AH11" s="71"/>
      <c r="AI11" s="71"/>
      <c r="AJ11" s="71"/>
      <c r="AK11" s="71"/>
      <c r="AL11" s="71"/>
      <c r="AM11" s="71"/>
      <c r="AN11" s="71"/>
      <c r="AO11" s="66"/>
      <c r="AP11" s="65"/>
      <c r="AQ11" s="65"/>
      <c r="AR11" s="65"/>
      <c r="AS11" s="65"/>
      <c r="AT11" s="61"/>
    </row>
    <row r="12" spans="1:46" s="62" customFormat="1" ht="24.95" customHeight="1">
      <c r="A12" s="98"/>
      <c r="B12" s="76"/>
      <c r="C12" s="725"/>
      <c r="D12" s="725"/>
      <c r="E12" s="725"/>
      <c r="F12" s="725"/>
      <c r="G12" s="725"/>
      <c r="H12" s="725"/>
      <c r="I12" s="725"/>
      <c r="J12" s="89"/>
      <c r="K12" s="89"/>
      <c r="L12" s="89"/>
      <c r="M12" s="192"/>
      <c r="N12" s="68"/>
      <c r="O12" s="69"/>
      <c r="P12" s="69"/>
      <c r="Q12" s="69"/>
      <c r="R12" s="69"/>
      <c r="S12" s="69"/>
      <c r="T12" s="69"/>
      <c r="U12" s="70"/>
      <c r="V12" s="71"/>
      <c r="W12" s="71"/>
      <c r="X12" s="71"/>
      <c r="Y12" s="71"/>
      <c r="Z12" s="72"/>
      <c r="AA12" s="71"/>
      <c r="AB12" s="71"/>
      <c r="AC12" s="71"/>
      <c r="AD12" s="71"/>
      <c r="AE12" s="71"/>
      <c r="AF12" s="71"/>
      <c r="AG12" s="71"/>
      <c r="AH12" s="71"/>
      <c r="AI12" s="71"/>
      <c r="AJ12" s="71"/>
      <c r="AK12" s="71"/>
      <c r="AL12" s="71"/>
      <c r="AM12" s="71"/>
      <c r="AN12" s="71"/>
      <c r="AO12" s="66"/>
      <c r="AP12" s="65"/>
      <c r="AQ12" s="65"/>
      <c r="AR12" s="65"/>
      <c r="AS12" s="65"/>
      <c r="AT12" s="61"/>
    </row>
    <row r="13" spans="1:46" s="62" customFormat="1" ht="24.95" customHeight="1">
      <c r="A13" s="96"/>
      <c r="B13" s="76"/>
      <c r="C13" s="725"/>
      <c r="D13" s="725"/>
      <c r="E13" s="725"/>
      <c r="F13" s="725"/>
      <c r="G13" s="725"/>
      <c r="H13" s="725"/>
      <c r="I13" s="725"/>
      <c r="J13" s="89"/>
      <c r="K13" s="89"/>
      <c r="L13" s="89"/>
      <c r="M13" s="192"/>
      <c r="N13" s="68"/>
      <c r="O13" s="69"/>
      <c r="P13" s="69"/>
      <c r="Q13" s="69"/>
      <c r="R13" s="69"/>
      <c r="S13" s="69"/>
      <c r="T13" s="69"/>
      <c r="U13" s="70"/>
      <c r="V13" s="71"/>
      <c r="W13" s="71"/>
      <c r="X13" s="71"/>
      <c r="Y13" s="71"/>
      <c r="Z13" s="72"/>
      <c r="AA13" s="71"/>
      <c r="AB13" s="71"/>
      <c r="AC13" s="71"/>
      <c r="AD13" s="71"/>
      <c r="AE13" s="71"/>
      <c r="AF13" s="71"/>
      <c r="AG13" s="71"/>
      <c r="AH13" s="71"/>
      <c r="AI13" s="71"/>
      <c r="AJ13" s="71"/>
      <c r="AK13" s="71"/>
      <c r="AL13" s="71"/>
      <c r="AM13" s="71"/>
      <c r="AN13" s="71"/>
      <c r="AO13" s="66"/>
      <c r="AP13" s="65"/>
      <c r="AQ13" s="65"/>
      <c r="AR13" s="65"/>
      <c r="AS13" s="65"/>
      <c r="AT13" s="61"/>
    </row>
    <row r="14" spans="1:46" s="62" customFormat="1" ht="24.95" customHeight="1">
      <c r="A14" s="96"/>
      <c r="B14" s="76"/>
      <c r="C14" s="725"/>
      <c r="D14" s="725"/>
      <c r="E14" s="725"/>
      <c r="F14" s="725"/>
      <c r="G14" s="725"/>
      <c r="H14" s="725"/>
      <c r="I14" s="725"/>
      <c r="J14" s="89"/>
      <c r="K14" s="89"/>
      <c r="L14" s="89"/>
      <c r="M14" s="192"/>
      <c r="N14" s="68"/>
      <c r="O14" s="69"/>
      <c r="P14" s="69"/>
      <c r="Q14" s="69"/>
      <c r="R14" s="69"/>
      <c r="S14" s="69"/>
      <c r="T14" s="69"/>
      <c r="U14" s="70"/>
      <c r="V14" s="71"/>
      <c r="W14" s="71"/>
      <c r="X14" s="71"/>
      <c r="Y14" s="71"/>
      <c r="Z14" s="72"/>
      <c r="AA14" s="71"/>
      <c r="AB14" s="71"/>
      <c r="AC14" s="71"/>
      <c r="AD14" s="71"/>
      <c r="AE14" s="71"/>
      <c r="AF14" s="71"/>
      <c r="AG14" s="71"/>
      <c r="AH14" s="71"/>
      <c r="AI14" s="71"/>
      <c r="AJ14" s="71"/>
      <c r="AK14" s="71"/>
      <c r="AL14" s="71"/>
      <c r="AM14" s="71"/>
      <c r="AN14" s="71"/>
      <c r="AO14" s="66"/>
      <c r="AP14" s="65"/>
      <c r="AQ14" s="65"/>
      <c r="AR14" s="65"/>
      <c r="AS14" s="65"/>
      <c r="AT14" s="61"/>
    </row>
    <row r="15" spans="1:46" s="62" customFormat="1" ht="24.95" customHeight="1">
      <c r="A15" s="96"/>
      <c r="B15" s="76"/>
      <c r="C15" s="725"/>
      <c r="D15" s="725"/>
      <c r="E15" s="725"/>
      <c r="F15" s="725"/>
      <c r="G15" s="725"/>
      <c r="H15" s="725"/>
      <c r="I15" s="725"/>
      <c r="J15" s="89"/>
      <c r="K15" s="89"/>
      <c r="L15" s="89"/>
      <c r="M15" s="192"/>
      <c r="N15" s="68"/>
      <c r="O15" s="69"/>
      <c r="P15" s="69"/>
      <c r="Q15" s="69"/>
      <c r="R15" s="69"/>
      <c r="S15" s="69"/>
      <c r="T15" s="69"/>
      <c r="U15" s="70"/>
      <c r="V15" s="71"/>
      <c r="W15" s="71"/>
      <c r="X15" s="71"/>
      <c r="Y15" s="71"/>
      <c r="Z15" s="72"/>
      <c r="AA15" s="71"/>
      <c r="AB15" s="71"/>
      <c r="AC15" s="71"/>
      <c r="AD15" s="71"/>
      <c r="AE15" s="71"/>
      <c r="AF15" s="71"/>
      <c r="AG15" s="71"/>
      <c r="AH15" s="71"/>
      <c r="AI15" s="71"/>
      <c r="AJ15" s="71"/>
      <c r="AK15" s="71"/>
      <c r="AL15" s="71"/>
      <c r="AM15" s="71"/>
      <c r="AN15" s="71"/>
      <c r="AO15" s="66"/>
      <c r="AP15" s="65"/>
      <c r="AQ15" s="65"/>
      <c r="AR15" s="65"/>
      <c r="AS15" s="65"/>
      <c r="AT15" s="61"/>
    </row>
    <row r="16" spans="1:46" s="62" customFormat="1" ht="24.95" customHeight="1">
      <c r="A16" s="96"/>
      <c r="B16" s="76"/>
      <c r="C16" s="725"/>
      <c r="D16" s="725"/>
      <c r="E16" s="725"/>
      <c r="F16" s="725"/>
      <c r="G16" s="725"/>
      <c r="H16" s="725"/>
      <c r="I16" s="725"/>
      <c r="J16" s="89"/>
      <c r="K16" s="89"/>
      <c r="L16" s="89"/>
      <c r="M16" s="192"/>
      <c r="N16" s="68"/>
      <c r="O16" s="69"/>
      <c r="P16" s="69"/>
      <c r="Q16" s="69"/>
      <c r="R16" s="69"/>
      <c r="S16" s="69"/>
      <c r="T16" s="69"/>
      <c r="U16" s="70"/>
      <c r="V16" s="71"/>
      <c r="W16" s="71"/>
      <c r="X16" s="71"/>
      <c r="Y16" s="71"/>
      <c r="Z16" s="72"/>
      <c r="AA16" s="71"/>
      <c r="AB16" s="71"/>
      <c r="AC16" s="71"/>
      <c r="AD16" s="71"/>
      <c r="AE16" s="71"/>
      <c r="AF16" s="71"/>
      <c r="AG16" s="71"/>
      <c r="AH16" s="71"/>
      <c r="AI16" s="71"/>
      <c r="AJ16" s="71"/>
      <c r="AK16" s="71"/>
      <c r="AL16" s="71"/>
      <c r="AM16" s="71"/>
      <c r="AN16" s="71"/>
      <c r="AO16" s="66"/>
      <c r="AP16" s="65"/>
      <c r="AQ16" s="65"/>
      <c r="AR16" s="65"/>
      <c r="AS16" s="65"/>
      <c r="AT16" s="61"/>
    </row>
    <row r="17" spans="1:47" s="62" customFormat="1" ht="24.95" customHeight="1">
      <c r="A17" s="96"/>
      <c r="B17" s="76"/>
      <c r="C17" s="725"/>
      <c r="D17" s="725"/>
      <c r="E17" s="725"/>
      <c r="F17" s="725"/>
      <c r="G17" s="725"/>
      <c r="H17" s="725"/>
      <c r="I17" s="725"/>
      <c r="J17" s="89"/>
      <c r="K17" s="89"/>
      <c r="L17" s="89"/>
      <c r="M17" s="192"/>
      <c r="N17" s="68"/>
      <c r="O17" s="69"/>
      <c r="P17" s="69"/>
      <c r="Q17" s="69"/>
      <c r="R17" s="69"/>
      <c r="S17" s="69"/>
      <c r="T17" s="69"/>
      <c r="U17" s="70"/>
      <c r="V17" s="71"/>
      <c r="W17" s="71"/>
      <c r="X17" s="71"/>
      <c r="Y17" s="71"/>
      <c r="Z17" s="72"/>
      <c r="AA17" s="71"/>
      <c r="AB17" s="71"/>
      <c r="AC17" s="71"/>
      <c r="AD17" s="71"/>
      <c r="AE17" s="71"/>
      <c r="AF17" s="71"/>
      <c r="AG17" s="71"/>
      <c r="AH17" s="71"/>
      <c r="AI17" s="71"/>
      <c r="AJ17" s="71"/>
      <c r="AK17" s="71"/>
      <c r="AL17" s="71"/>
      <c r="AM17" s="71"/>
      <c r="AN17" s="71"/>
      <c r="AO17" s="66"/>
      <c r="AP17" s="65"/>
      <c r="AQ17" s="65"/>
      <c r="AR17" s="65"/>
      <c r="AS17" s="65"/>
      <c r="AT17" s="61"/>
    </row>
    <row r="18" spans="1:47" s="62" customFormat="1" ht="24.95" customHeight="1">
      <c r="A18" s="96"/>
      <c r="B18" s="76"/>
      <c r="C18" s="725"/>
      <c r="D18" s="725"/>
      <c r="E18" s="725"/>
      <c r="F18" s="725"/>
      <c r="G18" s="725"/>
      <c r="H18" s="725"/>
      <c r="I18" s="725"/>
      <c r="J18" s="89"/>
      <c r="K18" s="89"/>
      <c r="L18" s="89"/>
      <c r="M18" s="192"/>
      <c r="N18" s="68"/>
      <c r="O18" s="69"/>
      <c r="P18" s="69"/>
      <c r="Q18" s="69"/>
      <c r="R18" s="69"/>
      <c r="S18" s="69"/>
      <c r="T18" s="69"/>
      <c r="U18" s="70"/>
      <c r="V18" s="71"/>
      <c r="W18" s="71"/>
      <c r="X18" s="71"/>
      <c r="Y18" s="71"/>
      <c r="Z18" s="72"/>
      <c r="AA18" s="71"/>
      <c r="AB18" s="71"/>
      <c r="AC18" s="71"/>
      <c r="AD18" s="71"/>
      <c r="AE18" s="71"/>
      <c r="AF18" s="71"/>
      <c r="AG18" s="71"/>
      <c r="AH18" s="71"/>
      <c r="AI18" s="71"/>
      <c r="AJ18" s="71"/>
      <c r="AK18" s="71"/>
      <c r="AL18" s="71"/>
      <c r="AM18" s="71"/>
      <c r="AN18" s="71"/>
      <c r="AO18" s="66"/>
      <c r="AP18" s="65"/>
      <c r="AQ18" s="65"/>
      <c r="AR18" s="65"/>
      <c r="AS18" s="65"/>
      <c r="AT18" s="61"/>
    </row>
    <row r="19" spans="1:47" s="62" customFormat="1" ht="24.95" customHeight="1">
      <c r="A19" s="96"/>
      <c r="B19" s="76"/>
      <c r="C19" s="725"/>
      <c r="D19" s="725"/>
      <c r="E19" s="725"/>
      <c r="F19" s="725"/>
      <c r="G19" s="725"/>
      <c r="H19" s="725"/>
      <c r="I19" s="725"/>
      <c r="J19" s="89"/>
      <c r="K19" s="89"/>
      <c r="L19" s="89"/>
      <c r="M19" s="192"/>
      <c r="N19" s="68"/>
      <c r="O19" s="69"/>
      <c r="P19" s="69"/>
      <c r="Q19" s="69"/>
      <c r="R19" s="69"/>
      <c r="S19" s="69"/>
      <c r="T19" s="69"/>
      <c r="U19" s="70"/>
      <c r="V19" s="71"/>
      <c r="W19" s="71"/>
      <c r="X19" s="71"/>
      <c r="Y19" s="71"/>
      <c r="Z19" s="72"/>
      <c r="AA19" s="71"/>
      <c r="AB19" s="71"/>
      <c r="AC19" s="71"/>
      <c r="AD19" s="71"/>
      <c r="AE19" s="71"/>
      <c r="AF19" s="71"/>
      <c r="AG19" s="71"/>
      <c r="AH19" s="71"/>
      <c r="AI19" s="71"/>
      <c r="AJ19" s="71"/>
      <c r="AK19" s="71"/>
      <c r="AL19" s="71"/>
      <c r="AM19" s="71"/>
      <c r="AN19" s="71"/>
      <c r="AO19" s="66"/>
      <c r="AP19" s="65"/>
      <c r="AQ19" s="65"/>
      <c r="AR19" s="65"/>
      <c r="AS19" s="65"/>
      <c r="AT19" s="61"/>
    </row>
    <row r="20" spans="1:47" s="62" customFormat="1" ht="24.95" customHeight="1">
      <c r="A20" s="96"/>
      <c r="B20" s="76"/>
      <c r="C20" s="725"/>
      <c r="D20" s="725"/>
      <c r="E20" s="725"/>
      <c r="F20" s="725"/>
      <c r="G20" s="725"/>
      <c r="H20" s="725"/>
      <c r="I20" s="725"/>
      <c r="J20" s="89"/>
      <c r="K20" s="89"/>
      <c r="L20" s="89"/>
      <c r="M20" s="192"/>
      <c r="N20" s="68"/>
      <c r="O20" s="69"/>
      <c r="P20" s="69"/>
      <c r="Q20" s="69"/>
      <c r="R20" s="69"/>
      <c r="S20" s="69"/>
      <c r="T20" s="69"/>
      <c r="U20" s="70"/>
      <c r="V20" s="71"/>
      <c r="W20" s="71"/>
      <c r="X20" s="71"/>
      <c r="Y20" s="71"/>
      <c r="Z20" s="72"/>
      <c r="AA20" s="71"/>
      <c r="AB20" s="71"/>
      <c r="AC20" s="71"/>
      <c r="AD20" s="71"/>
      <c r="AE20" s="71"/>
      <c r="AF20" s="71"/>
      <c r="AG20" s="71"/>
      <c r="AH20" s="71"/>
      <c r="AI20" s="71"/>
      <c r="AJ20" s="71"/>
      <c r="AK20" s="71"/>
      <c r="AL20" s="71"/>
      <c r="AM20" s="71"/>
      <c r="AN20" s="71"/>
      <c r="AO20" s="66"/>
      <c r="AP20" s="65"/>
      <c r="AQ20" s="65"/>
      <c r="AR20" s="65"/>
      <c r="AS20" s="65"/>
      <c r="AT20" s="61"/>
    </row>
    <row r="21" spans="1:47" s="62" customFormat="1" ht="24.95" customHeight="1">
      <c r="A21" s="96"/>
      <c r="B21" s="76"/>
      <c r="C21" s="725"/>
      <c r="D21" s="725"/>
      <c r="E21" s="725"/>
      <c r="F21" s="725"/>
      <c r="G21" s="725"/>
      <c r="H21" s="725"/>
      <c r="I21" s="725"/>
      <c r="J21" s="89"/>
      <c r="K21" s="89"/>
      <c r="L21" s="89"/>
      <c r="M21" s="192"/>
      <c r="N21" s="68"/>
      <c r="O21" s="69"/>
      <c r="P21" s="69"/>
      <c r="Q21" s="69"/>
      <c r="R21" s="69"/>
      <c r="S21" s="69"/>
      <c r="T21" s="69"/>
      <c r="U21" s="70"/>
      <c r="V21" s="71"/>
      <c r="W21" s="71"/>
      <c r="X21" s="71"/>
      <c r="Y21" s="71"/>
      <c r="Z21" s="72"/>
      <c r="AA21" s="71"/>
      <c r="AB21" s="71"/>
      <c r="AC21" s="71"/>
      <c r="AD21" s="71"/>
      <c r="AE21" s="71"/>
      <c r="AF21" s="71"/>
      <c r="AG21" s="71"/>
      <c r="AH21" s="71"/>
      <c r="AI21" s="71"/>
      <c r="AJ21" s="71"/>
      <c r="AK21" s="71"/>
      <c r="AL21" s="71"/>
      <c r="AM21" s="71"/>
      <c r="AN21" s="71"/>
      <c r="AO21" s="66"/>
      <c r="AP21" s="65"/>
      <c r="AQ21" s="65"/>
      <c r="AR21" s="65"/>
      <c r="AS21" s="65"/>
      <c r="AT21" s="61"/>
    </row>
    <row r="22" spans="1:47" s="62" customFormat="1" ht="24.95" customHeight="1">
      <c r="A22" s="96"/>
      <c r="B22" s="76"/>
      <c r="C22" s="725"/>
      <c r="D22" s="725"/>
      <c r="E22" s="725"/>
      <c r="F22" s="725"/>
      <c r="G22" s="725"/>
      <c r="H22" s="725"/>
      <c r="I22" s="725"/>
      <c r="J22" s="89"/>
      <c r="K22" s="89"/>
      <c r="L22" s="89"/>
      <c r="M22" s="192"/>
      <c r="N22" s="68"/>
      <c r="O22" s="69"/>
      <c r="P22" s="69"/>
      <c r="Q22" s="69"/>
      <c r="R22" s="69"/>
      <c r="S22" s="69"/>
      <c r="T22" s="69"/>
      <c r="U22" s="70"/>
      <c r="V22" s="71"/>
      <c r="W22" s="71"/>
      <c r="X22" s="71"/>
      <c r="Y22" s="71"/>
      <c r="Z22" s="72"/>
      <c r="AA22" s="71"/>
      <c r="AB22" s="71"/>
      <c r="AC22" s="71"/>
      <c r="AD22" s="71"/>
      <c r="AE22" s="71"/>
      <c r="AF22" s="71"/>
      <c r="AG22" s="71"/>
      <c r="AH22" s="71"/>
      <c r="AI22" s="71"/>
      <c r="AJ22" s="71"/>
      <c r="AK22" s="71"/>
      <c r="AL22" s="71"/>
      <c r="AM22" s="71"/>
      <c r="AN22" s="71"/>
      <c r="AO22" s="66"/>
      <c r="AP22" s="65"/>
      <c r="AQ22" s="65"/>
      <c r="AR22" s="65"/>
      <c r="AS22" s="65"/>
      <c r="AT22" s="61"/>
    </row>
    <row r="23" spans="1:47" s="62" customFormat="1" ht="24.95" customHeight="1">
      <c r="A23" s="96"/>
      <c r="B23" s="76"/>
      <c r="C23" s="725"/>
      <c r="D23" s="725"/>
      <c r="E23" s="725"/>
      <c r="F23" s="725"/>
      <c r="G23" s="725"/>
      <c r="H23" s="725"/>
      <c r="I23" s="725"/>
      <c r="J23" s="89"/>
      <c r="K23" s="89"/>
      <c r="L23" s="89"/>
      <c r="M23" s="192"/>
      <c r="N23" s="68"/>
      <c r="O23" s="69"/>
      <c r="P23" s="69"/>
      <c r="Q23" s="69"/>
      <c r="R23" s="69"/>
      <c r="S23" s="69"/>
      <c r="T23" s="69"/>
      <c r="U23" s="70"/>
      <c r="V23" s="71"/>
      <c r="W23" s="71"/>
      <c r="X23" s="71"/>
      <c r="Y23" s="71"/>
      <c r="Z23" s="72"/>
      <c r="AA23" s="71"/>
      <c r="AB23" s="71"/>
      <c r="AC23" s="71"/>
      <c r="AD23" s="71"/>
      <c r="AE23" s="71"/>
      <c r="AF23" s="71"/>
      <c r="AG23" s="71"/>
      <c r="AH23" s="71"/>
      <c r="AI23" s="71"/>
      <c r="AJ23" s="71"/>
      <c r="AK23" s="71"/>
      <c r="AL23" s="71"/>
      <c r="AM23" s="71"/>
      <c r="AN23" s="71"/>
      <c r="AO23" s="66"/>
      <c r="AP23" s="65"/>
      <c r="AQ23" s="65"/>
      <c r="AR23" s="65"/>
      <c r="AS23" s="65"/>
      <c r="AT23" s="61"/>
    </row>
    <row r="24" spans="1:47" s="62" customFormat="1" ht="24.95" customHeight="1">
      <c r="A24" s="96"/>
      <c r="B24" s="76"/>
      <c r="C24" s="725"/>
      <c r="D24" s="725"/>
      <c r="E24" s="725"/>
      <c r="F24" s="725"/>
      <c r="G24" s="725"/>
      <c r="H24" s="725"/>
      <c r="I24" s="725"/>
      <c r="J24" s="89"/>
      <c r="K24" s="89"/>
      <c r="L24" s="89"/>
      <c r="M24" s="192"/>
      <c r="N24" s="68"/>
      <c r="O24" s="69"/>
      <c r="P24" s="69"/>
      <c r="Q24" s="69"/>
      <c r="R24" s="69"/>
      <c r="S24" s="69"/>
      <c r="T24" s="69"/>
      <c r="U24" s="70"/>
      <c r="V24" s="71"/>
      <c r="W24" s="71"/>
      <c r="X24" s="71"/>
      <c r="Y24" s="71"/>
      <c r="Z24" s="72"/>
      <c r="AA24" s="71"/>
      <c r="AB24" s="71"/>
      <c r="AC24" s="71"/>
      <c r="AD24" s="71"/>
      <c r="AE24" s="71"/>
      <c r="AF24" s="71"/>
      <c r="AG24" s="71"/>
      <c r="AH24" s="71"/>
      <c r="AI24" s="71"/>
      <c r="AJ24" s="71"/>
      <c r="AK24" s="71"/>
      <c r="AL24" s="71"/>
      <c r="AM24" s="71"/>
      <c r="AN24" s="71"/>
      <c r="AO24" s="66"/>
      <c r="AP24" s="65"/>
      <c r="AQ24" s="65"/>
      <c r="AR24" s="65"/>
      <c r="AS24" s="65"/>
      <c r="AT24" s="61"/>
    </row>
    <row r="25" spans="1:47" s="62" customFormat="1" ht="24.95" customHeight="1">
      <c r="A25" s="96"/>
      <c r="B25" s="76"/>
      <c r="C25" s="725"/>
      <c r="D25" s="725"/>
      <c r="E25" s="725"/>
      <c r="F25" s="725"/>
      <c r="G25" s="725"/>
      <c r="H25" s="725"/>
      <c r="I25" s="725"/>
      <c r="J25" s="89"/>
      <c r="K25" s="89"/>
      <c r="L25" s="89"/>
      <c r="M25" s="192"/>
      <c r="N25" s="68"/>
      <c r="O25" s="69"/>
      <c r="P25" s="69"/>
      <c r="Q25" s="69"/>
      <c r="R25" s="69"/>
      <c r="S25" s="69"/>
      <c r="T25" s="69"/>
      <c r="U25" s="70"/>
      <c r="V25" s="71"/>
      <c r="W25" s="71"/>
      <c r="X25" s="71"/>
      <c r="Y25" s="71"/>
      <c r="Z25" s="72"/>
      <c r="AA25" s="71"/>
      <c r="AB25" s="71"/>
      <c r="AC25" s="71"/>
      <c r="AD25" s="71"/>
      <c r="AE25" s="71"/>
      <c r="AF25" s="71"/>
      <c r="AG25" s="71"/>
      <c r="AH25" s="71"/>
      <c r="AI25" s="71"/>
      <c r="AJ25" s="71"/>
      <c r="AK25" s="71"/>
      <c r="AL25" s="71"/>
      <c r="AM25" s="71"/>
      <c r="AN25" s="71"/>
      <c r="AO25" s="66"/>
      <c r="AP25" s="65"/>
      <c r="AQ25" s="65"/>
      <c r="AR25" s="65"/>
      <c r="AS25" s="65"/>
      <c r="AT25" s="61"/>
    </row>
    <row r="26" spans="1:47" s="62" customFormat="1" ht="24.95" customHeight="1">
      <c r="A26" s="96"/>
      <c r="B26" s="76"/>
      <c r="C26" s="725"/>
      <c r="D26" s="725"/>
      <c r="E26" s="725"/>
      <c r="F26" s="725"/>
      <c r="G26" s="725"/>
      <c r="H26" s="725"/>
      <c r="I26" s="725"/>
      <c r="J26" s="89"/>
      <c r="K26" s="89"/>
      <c r="L26" s="89"/>
      <c r="M26" s="192"/>
      <c r="N26" s="68"/>
      <c r="O26" s="69"/>
      <c r="P26" s="69"/>
      <c r="Q26" s="69"/>
      <c r="R26" s="69"/>
      <c r="S26" s="69"/>
      <c r="T26" s="69"/>
      <c r="U26" s="70"/>
      <c r="V26" s="71"/>
      <c r="W26" s="71"/>
      <c r="X26" s="71"/>
      <c r="Y26" s="71"/>
      <c r="Z26" s="72"/>
      <c r="AA26" s="71"/>
      <c r="AB26" s="71"/>
      <c r="AC26" s="71"/>
      <c r="AD26" s="71"/>
      <c r="AE26" s="71"/>
      <c r="AF26" s="71"/>
      <c r="AG26" s="71"/>
      <c r="AH26" s="71"/>
      <c r="AI26" s="71"/>
      <c r="AJ26" s="71"/>
      <c r="AK26" s="71"/>
      <c r="AL26" s="71"/>
      <c r="AM26" s="71"/>
      <c r="AN26" s="71"/>
      <c r="AO26" s="66"/>
      <c r="AP26" s="65"/>
      <c r="AQ26" s="65"/>
      <c r="AR26" s="65"/>
      <c r="AS26" s="65"/>
      <c r="AT26" s="61"/>
    </row>
    <row r="27" spans="1:47" s="62" customFormat="1" ht="24.95" customHeight="1">
      <c r="A27" s="96"/>
      <c r="B27" s="60"/>
      <c r="C27" s="89"/>
      <c r="D27" s="89"/>
      <c r="E27" s="89"/>
      <c r="F27" s="89"/>
      <c r="G27" s="89"/>
      <c r="H27" s="89"/>
      <c r="I27" s="89"/>
      <c r="J27" s="89"/>
      <c r="K27" s="89"/>
      <c r="L27" s="89"/>
      <c r="M27" s="192"/>
      <c r="N27" s="68"/>
      <c r="O27" s="69"/>
      <c r="P27" s="69"/>
      <c r="Q27" s="69"/>
      <c r="R27" s="69"/>
      <c r="S27" s="69"/>
      <c r="T27" s="69"/>
      <c r="U27" s="70"/>
      <c r="V27" s="71"/>
      <c r="W27" s="71"/>
      <c r="X27" s="71"/>
      <c r="Y27" s="71"/>
      <c r="Z27" s="72"/>
      <c r="AA27" s="71"/>
      <c r="AB27" s="71"/>
      <c r="AC27" s="71"/>
      <c r="AD27" s="71"/>
      <c r="AE27" s="71"/>
      <c r="AF27" s="71"/>
      <c r="AG27" s="71"/>
      <c r="AH27" s="71"/>
      <c r="AI27" s="71"/>
      <c r="AJ27" s="71"/>
      <c r="AK27" s="71"/>
      <c r="AL27" s="71"/>
      <c r="AM27" s="71"/>
      <c r="AN27" s="71"/>
      <c r="AO27" s="66"/>
      <c r="AP27" s="65"/>
      <c r="AQ27" s="65"/>
      <c r="AR27" s="65"/>
      <c r="AS27" s="65"/>
      <c r="AT27" s="61"/>
    </row>
    <row r="28" spans="1:47" s="62" customFormat="1" ht="24.95" customHeight="1">
      <c r="A28" s="96"/>
      <c r="B28" s="60"/>
      <c r="C28" s="427" t="str">
        <f>Índice!D91</f>
        <v>GRI 401-3</v>
      </c>
      <c r="D28" s="868" t="str">
        <f>Índice!E91</f>
        <v>Parental leave</v>
      </c>
      <c r="E28" s="869"/>
      <c r="F28" s="869"/>
      <c r="G28" s="869"/>
      <c r="H28" s="869"/>
      <c r="I28" s="869"/>
      <c r="J28" s="93"/>
      <c r="K28" s="93"/>
      <c r="L28" s="93"/>
      <c r="M28" s="192"/>
      <c r="N28" s="68"/>
      <c r="O28" s="69"/>
      <c r="P28" s="69"/>
      <c r="Q28" s="69"/>
      <c r="R28" s="69"/>
      <c r="S28" s="69"/>
      <c r="T28" s="69"/>
      <c r="U28" s="70"/>
      <c r="V28" s="71"/>
      <c r="W28" s="71"/>
      <c r="X28" s="71"/>
      <c r="Y28" s="71"/>
      <c r="Z28" s="72"/>
      <c r="AA28" s="71"/>
      <c r="AB28" s="71"/>
      <c r="AC28" s="71"/>
      <c r="AD28" s="71"/>
      <c r="AE28" s="71"/>
      <c r="AF28" s="71"/>
      <c r="AG28" s="71"/>
      <c r="AH28" s="71"/>
      <c r="AI28" s="71"/>
      <c r="AJ28" s="71"/>
      <c r="AK28" s="71"/>
      <c r="AL28" s="71"/>
      <c r="AM28" s="71"/>
      <c r="AN28" s="71"/>
      <c r="AO28" s="66"/>
      <c r="AP28" s="65"/>
      <c r="AQ28" s="65"/>
      <c r="AR28" s="65"/>
      <c r="AS28" s="65"/>
      <c r="AT28" s="61"/>
    </row>
    <row r="29" spans="1:47" s="62" customFormat="1" ht="24.95" customHeight="1">
      <c r="A29" s="96"/>
      <c r="B29" s="60"/>
      <c r="C29" s="882" t="s">
        <v>699</v>
      </c>
      <c r="D29" s="882"/>
      <c r="E29" s="882"/>
      <c r="F29" s="882"/>
      <c r="G29" s="882"/>
      <c r="H29" s="882"/>
      <c r="I29" s="882"/>
      <c r="J29" s="124"/>
      <c r="K29" s="124"/>
      <c r="L29" s="124"/>
      <c r="M29" s="192"/>
      <c r="N29" s="68"/>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30"/>
      <c r="AP29" s="131"/>
      <c r="AQ29" s="131"/>
      <c r="AR29" s="131"/>
      <c r="AS29" s="131"/>
    </row>
    <row r="30" spans="1:47" s="62" customFormat="1" ht="24.95" customHeight="1">
      <c r="A30" s="96"/>
      <c r="B30" s="60"/>
      <c r="C30" s="883"/>
      <c r="D30" s="883"/>
      <c r="E30" s="883"/>
      <c r="F30" s="883"/>
      <c r="G30" s="883"/>
      <c r="H30" s="883"/>
      <c r="I30" s="883"/>
      <c r="J30" s="126"/>
      <c r="K30" s="126"/>
      <c r="L30" s="126"/>
      <c r="M30" s="192"/>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1"/>
    </row>
    <row r="31" spans="1:47" s="62" customFormat="1" ht="24.95" customHeight="1">
      <c r="A31" s="96"/>
      <c r="B31" s="60"/>
      <c r="C31" s="447" t="s">
        <v>323</v>
      </c>
      <c r="D31" s="126"/>
      <c r="E31" s="126"/>
      <c r="F31" s="126"/>
      <c r="G31" s="126"/>
      <c r="H31" s="126"/>
      <c r="I31" s="126"/>
      <c r="J31" s="126"/>
      <c r="K31" s="126"/>
      <c r="L31" s="126"/>
      <c r="M31" s="192"/>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1"/>
    </row>
    <row r="32" spans="1:47" s="62" customFormat="1" ht="24.95" customHeight="1">
      <c r="A32" s="96"/>
      <c r="B32" s="60"/>
      <c r="C32" s="884" t="s">
        <v>700</v>
      </c>
      <c r="D32" s="884"/>
      <c r="E32" s="475">
        <v>2022</v>
      </c>
      <c r="F32" s="475"/>
      <c r="G32" s="880">
        <v>2023</v>
      </c>
      <c r="H32" s="880"/>
      <c r="I32" s="881">
        <v>2024</v>
      </c>
      <c r="J32" s="881"/>
      <c r="K32" s="50"/>
      <c r="L32" s="50"/>
      <c r="M32" s="50"/>
      <c r="N32" s="192"/>
      <c r="O32" s="68"/>
      <c r="P32" s="69"/>
      <c r="Q32" s="69"/>
      <c r="R32" s="69"/>
      <c r="S32" s="69"/>
      <c r="T32" s="69"/>
      <c r="U32" s="69"/>
      <c r="V32" s="70"/>
      <c r="W32" s="71"/>
      <c r="X32" s="71"/>
      <c r="Y32" s="71"/>
      <c r="Z32" s="71"/>
      <c r="AA32" s="72"/>
      <c r="AB32" s="71"/>
      <c r="AC32" s="71"/>
      <c r="AD32" s="71"/>
      <c r="AE32" s="71"/>
      <c r="AF32" s="71"/>
      <c r="AG32" s="71"/>
      <c r="AH32" s="71"/>
      <c r="AI32" s="71"/>
      <c r="AJ32" s="71"/>
      <c r="AK32" s="71"/>
      <c r="AL32" s="71"/>
      <c r="AM32" s="71"/>
      <c r="AN32" s="71"/>
      <c r="AO32" s="71"/>
      <c r="AP32" s="66"/>
      <c r="AQ32" s="65"/>
      <c r="AR32" s="65"/>
      <c r="AS32" s="65"/>
      <c r="AT32" s="65"/>
      <c r="AU32" s="61"/>
    </row>
    <row r="33" spans="1:47" s="62" customFormat="1" ht="24.95" customHeight="1" thickBot="1">
      <c r="A33" s="96"/>
      <c r="B33" s="82"/>
      <c r="C33" s="879"/>
      <c r="D33" s="879"/>
      <c r="E33" s="430" t="s">
        <v>659</v>
      </c>
      <c r="F33" s="430" t="s">
        <v>658</v>
      </c>
      <c r="G33" s="430" t="s">
        <v>659</v>
      </c>
      <c r="H33" s="430" t="s">
        <v>658</v>
      </c>
      <c r="I33" s="431" t="s">
        <v>659</v>
      </c>
      <c r="J33" s="431" t="s">
        <v>658</v>
      </c>
      <c r="K33" s="50"/>
      <c r="L33" s="50"/>
      <c r="M33" s="50"/>
      <c r="N33" s="192"/>
      <c r="O33" s="68"/>
      <c r="P33" s="69"/>
      <c r="Q33" s="69"/>
      <c r="R33" s="69"/>
      <c r="S33" s="69"/>
      <c r="T33" s="69"/>
      <c r="U33" s="69"/>
      <c r="V33" s="70"/>
      <c r="W33" s="71"/>
      <c r="X33" s="71"/>
      <c r="Y33" s="71"/>
      <c r="Z33" s="71"/>
      <c r="AA33" s="72"/>
      <c r="AB33" s="71"/>
      <c r="AC33" s="71"/>
      <c r="AD33" s="71"/>
      <c r="AE33" s="71"/>
      <c r="AF33" s="71"/>
      <c r="AG33" s="71"/>
      <c r="AH33" s="71"/>
      <c r="AI33" s="71"/>
      <c r="AJ33" s="71"/>
      <c r="AK33" s="71"/>
      <c r="AL33" s="71"/>
      <c r="AM33" s="71"/>
      <c r="AN33" s="71"/>
      <c r="AO33" s="71"/>
      <c r="AP33" s="66"/>
      <c r="AQ33" s="65"/>
      <c r="AR33" s="65"/>
      <c r="AS33" s="65"/>
      <c r="AT33" s="65"/>
      <c r="AU33" s="61"/>
    </row>
    <row r="34" spans="1:47" s="62" customFormat="1" ht="24.95" customHeight="1">
      <c r="A34" s="96"/>
      <c r="B34" s="60"/>
      <c r="C34" s="878" t="s">
        <v>701</v>
      </c>
      <c r="D34" s="878"/>
      <c r="E34" s="476">
        <v>46</v>
      </c>
      <c r="F34" s="476">
        <v>4</v>
      </c>
      <c r="G34" s="476">
        <v>48</v>
      </c>
      <c r="H34" s="476">
        <v>14</v>
      </c>
      <c r="I34" s="477">
        <v>63</v>
      </c>
      <c r="J34" s="477">
        <v>18</v>
      </c>
      <c r="K34" s="50"/>
      <c r="L34" s="50"/>
      <c r="M34" s="50"/>
      <c r="N34" s="192"/>
      <c r="O34" s="68"/>
      <c r="P34" s="69"/>
      <c r="Q34" s="69"/>
      <c r="R34" s="69"/>
      <c r="S34" s="69"/>
      <c r="T34" s="69"/>
      <c r="U34" s="69"/>
      <c r="V34" s="70"/>
      <c r="W34" s="71"/>
      <c r="X34" s="71"/>
      <c r="Y34" s="71"/>
      <c r="Z34" s="71"/>
      <c r="AA34" s="72"/>
      <c r="AB34" s="71"/>
      <c r="AC34" s="71"/>
      <c r="AD34" s="71"/>
      <c r="AE34" s="71"/>
      <c r="AF34" s="71"/>
      <c r="AG34" s="71"/>
      <c r="AH34" s="71"/>
      <c r="AI34" s="71"/>
      <c r="AJ34" s="71"/>
      <c r="AK34" s="71"/>
      <c r="AL34" s="71"/>
      <c r="AM34" s="71"/>
      <c r="AN34" s="71"/>
      <c r="AO34" s="71"/>
      <c r="AP34" s="66"/>
      <c r="AQ34" s="65"/>
      <c r="AR34" s="65"/>
      <c r="AS34" s="65"/>
      <c r="AT34" s="65"/>
      <c r="AU34" s="61"/>
    </row>
    <row r="35" spans="1:47" s="62" customFormat="1" ht="35.1" customHeight="1">
      <c r="A35" s="96"/>
      <c r="B35" s="60"/>
      <c r="C35" s="764" t="s">
        <v>702</v>
      </c>
      <c r="D35" s="877"/>
      <c r="E35" s="476">
        <v>42</v>
      </c>
      <c r="F35" s="476">
        <v>2</v>
      </c>
      <c r="G35" s="476">
        <v>43</v>
      </c>
      <c r="H35" s="476">
        <v>13</v>
      </c>
      <c r="I35" s="477">
        <v>58</v>
      </c>
      <c r="J35" s="477">
        <v>16</v>
      </c>
      <c r="K35" s="50"/>
      <c r="L35" s="50"/>
      <c r="M35" s="50"/>
      <c r="N35" s="192"/>
      <c r="O35" s="68"/>
      <c r="P35" s="69"/>
      <c r="Q35" s="69"/>
      <c r="R35" s="69"/>
      <c r="S35" s="69"/>
      <c r="T35" s="69"/>
      <c r="U35" s="69"/>
      <c r="V35" s="70"/>
      <c r="W35" s="71"/>
      <c r="X35" s="71"/>
      <c r="Y35" s="71"/>
      <c r="Z35" s="71"/>
      <c r="AA35" s="72"/>
      <c r="AB35" s="71"/>
      <c r="AC35" s="71"/>
      <c r="AD35" s="71"/>
      <c r="AE35" s="71"/>
      <c r="AF35" s="71"/>
      <c r="AG35" s="71"/>
      <c r="AH35" s="71"/>
      <c r="AI35" s="71"/>
      <c r="AJ35" s="71"/>
      <c r="AK35" s="71"/>
      <c r="AL35" s="71"/>
      <c r="AM35" s="71"/>
      <c r="AN35" s="71"/>
      <c r="AO35" s="71"/>
      <c r="AP35" s="66"/>
      <c r="AQ35" s="65"/>
      <c r="AR35" s="65"/>
      <c r="AS35" s="65"/>
      <c r="AT35" s="65"/>
      <c r="AU35" s="61"/>
    </row>
    <row r="36" spans="1:47" s="62" customFormat="1" ht="45" customHeight="1">
      <c r="A36" s="96"/>
      <c r="B36" s="60"/>
      <c r="C36" s="764" t="s">
        <v>703</v>
      </c>
      <c r="D36" s="877"/>
      <c r="E36" s="476">
        <v>39</v>
      </c>
      <c r="F36" s="476">
        <v>0</v>
      </c>
      <c r="G36" s="476">
        <v>43</v>
      </c>
      <c r="H36" s="476">
        <v>13</v>
      </c>
      <c r="I36" s="477">
        <v>63</v>
      </c>
      <c r="J36" s="477">
        <v>15</v>
      </c>
      <c r="K36" s="50"/>
      <c r="L36" s="50"/>
      <c r="M36" s="50"/>
      <c r="N36" s="192"/>
      <c r="O36" s="68"/>
      <c r="P36" s="69"/>
      <c r="Q36" s="69"/>
      <c r="R36" s="69"/>
      <c r="S36" s="69"/>
      <c r="T36" s="69"/>
      <c r="U36" s="69"/>
      <c r="V36" s="70"/>
      <c r="W36" s="71"/>
      <c r="X36" s="71"/>
      <c r="Y36" s="71"/>
      <c r="Z36" s="71"/>
      <c r="AA36" s="72"/>
      <c r="AB36" s="71"/>
      <c r="AC36" s="71"/>
      <c r="AD36" s="71"/>
      <c r="AE36" s="71"/>
      <c r="AF36" s="71"/>
      <c r="AG36" s="71"/>
      <c r="AH36" s="71"/>
      <c r="AI36" s="71"/>
      <c r="AJ36" s="71"/>
      <c r="AK36" s="71"/>
      <c r="AL36" s="71"/>
      <c r="AM36" s="71"/>
      <c r="AN36" s="71"/>
      <c r="AO36" s="71"/>
      <c r="AP36" s="66"/>
      <c r="AQ36" s="65"/>
      <c r="AR36" s="65"/>
      <c r="AS36" s="65"/>
      <c r="AT36" s="65"/>
      <c r="AU36" s="61"/>
    </row>
    <row r="37" spans="1:47" s="62" customFormat="1" ht="24.95" customHeight="1">
      <c r="A37" s="96"/>
      <c r="B37" s="60"/>
      <c r="C37" s="764" t="s">
        <v>704</v>
      </c>
      <c r="D37" s="877"/>
      <c r="E37" s="478">
        <v>0.91</v>
      </c>
      <c r="F37" s="478">
        <v>0.5</v>
      </c>
      <c r="G37" s="478">
        <v>0.9</v>
      </c>
      <c r="H37" s="478">
        <v>0.93</v>
      </c>
      <c r="I37" s="479">
        <v>0.92</v>
      </c>
      <c r="J37" s="479">
        <v>0.89</v>
      </c>
      <c r="K37" s="50"/>
      <c r="L37" s="50"/>
      <c r="M37" s="50"/>
      <c r="N37" s="192"/>
      <c r="O37" s="68"/>
      <c r="P37" s="69"/>
      <c r="Q37" s="69"/>
      <c r="R37" s="69"/>
      <c r="S37" s="69"/>
      <c r="T37" s="69"/>
      <c r="U37" s="69"/>
      <c r="V37" s="70"/>
      <c r="W37" s="71"/>
      <c r="X37" s="71"/>
      <c r="Y37" s="71"/>
      <c r="Z37" s="71"/>
      <c r="AA37" s="72"/>
      <c r="AB37" s="71"/>
      <c r="AC37" s="71"/>
      <c r="AD37" s="71"/>
      <c r="AE37" s="71"/>
      <c r="AF37" s="71"/>
      <c r="AG37" s="71"/>
      <c r="AH37" s="71"/>
      <c r="AI37" s="71"/>
      <c r="AJ37" s="71"/>
      <c r="AK37" s="71"/>
      <c r="AL37" s="71"/>
      <c r="AM37" s="71"/>
      <c r="AN37" s="71"/>
      <c r="AO37" s="71"/>
      <c r="AP37" s="66"/>
      <c r="AQ37" s="65"/>
      <c r="AR37" s="65"/>
      <c r="AS37" s="65"/>
      <c r="AT37" s="65"/>
      <c r="AU37" s="61"/>
    </row>
    <row r="38" spans="1:47" s="62" customFormat="1" ht="24.95" customHeight="1">
      <c r="A38" s="96"/>
      <c r="B38" s="60"/>
      <c r="C38" s="764" t="s">
        <v>705</v>
      </c>
      <c r="D38" s="877"/>
      <c r="E38" s="478">
        <v>0.93</v>
      </c>
      <c r="F38" s="478">
        <v>0</v>
      </c>
      <c r="G38" s="478">
        <v>1</v>
      </c>
      <c r="H38" s="478">
        <v>1</v>
      </c>
      <c r="I38" s="479">
        <v>1</v>
      </c>
      <c r="J38" s="479">
        <v>1</v>
      </c>
      <c r="K38" s="50"/>
      <c r="L38" s="50"/>
      <c r="M38" s="50"/>
      <c r="N38" s="192"/>
      <c r="O38" s="68"/>
      <c r="P38" s="69"/>
      <c r="Q38" s="69"/>
      <c r="R38" s="69"/>
      <c r="S38" s="69"/>
      <c r="T38" s="69"/>
      <c r="U38" s="69"/>
      <c r="V38" s="70"/>
      <c r="W38" s="71"/>
      <c r="X38" s="71"/>
      <c r="Y38" s="71"/>
      <c r="Z38" s="71"/>
      <c r="AA38" s="72"/>
      <c r="AB38" s="71"/>
      <c r="AC38" s="71"/>
      <c r="AD38" s="71"/>
      <c r="AE38" s="71"/>
      <c r="AF38" s="71"/>
      <c r="AG38" s="71"/>
      <c r="AH38" s="71"/>
      <c r="AI38" s="71"/>
      <c r="AJ38" s="71"/>
      <c r="AK38" s="71"/>
      <c r="AL38" s="71"/>
      <c r="AM38" s="71"/>
      <c r="AN38" s="71"/>
      <c r="AO38" s="71"/>
      <c r="AP38" s="66"/>
      <c r="AQ38" s="65"/>
      <c r="AR38" s="65"/>
      <c r="AS38" s="65"/>
      <c r="AT38" s="65"/>
      <c r="AU38" s="61"/>
    </row>
    <row r="39" spans="1:47" s="62" customFormat="1" ht="24.95" customHeight="1">
      <c r="A39" s="96"/>
      <c r="B39" s="60"/>
      <c r="C39" s="49"/>
      <c r="D39" s="50"/>
      <c r="E39" s="50"/>
      <c r="F39" s="50"/>
      <c r="G39" s="50"/>
      <c r="H39" s="50"/>
      <c r="I39" s="50"/>
      <c r="J39" s="50"/>
      <c r="K39" s="50"/>
      <c r="L39" s="50"/>
      <c r="M39" s="192"/>
      <c r="N39" s="68"/>
      <c r="O39" s="69"/>
      <c r="P39" s="69"/>
      <c r="Q39" s="69"/>
      <c r="R39" s="69"/>
      <c r="S39" s="69"/>
      <c r="T39" s="69"/>
      <c r="U39" s="70"/>
      <c r="V39" s="71"/>
      <c r="W39" s="71"/>
      <c r="X39" s="71"/>
      <c r="Y39" s="71"/>
      <c r="Z39" s="72"/>
      <c r="AA39" s="71"/>
      <c r="AB39" s="71"/>
      <c r="AC39" s="71"/>
      <c r="AD39" s="71"/>
      <c r="AE39" s="71"/>
      <c r="AF39" s="71"/>
      <c r="AG39" s="71"/>
      <c r="AH39" s="71"/>
      <c r="AI39" s="71"/>
      <c r="AJ39" s="71"/>
      <c r="AK39" s="71"/>
      <c r="AL39" s="71"/>
      <c r="AM39" s="71"/>
      <c r="AN39" s="71"/>
      <c r="AO39" s="66"/>
      <c r="AP39" s="65"/>
      <c r="AQ39" s="65"/>
      <c r="AR39" s="65"/>
      <c r="AS39" s="65"/>
      <c r="AT39" s="61"/>
    </row>
    <row r="40" spans="1:47" s="62" customFormat="1" ht="24.95" customHeight="1">
      <c r="A40" s="96"/>
      <c r="B40" s="60"/>
      <c r="C40" s="427" t="str">
        <f>Índice!D92</f>
        <v>GRI 402-1</v>
      </c>
      <c r="D40" s="868" t="str">
        <f>Índice!E92</f>
        <v>Minimum notice periods regarding operational changes</v>
      </c>
      <c r="E40" s="869"/>
      <c r="F40" s="869"/>
      <c r="G40" s="869"/>
      <c r="H40" s="869"/>
      <c r="I40" s="869"/>
      <c r="J40" s="50"/>
      <c r="K40" s="50"/>
      <c r="L40" s="50"/>
      <c r="M40" s="192"/>
      <c r="N40" s="68"/>
      <c r="O40" s="69"/>
      <c r="P40" s="69"/>
      <c r="Q40" s="69"/>
      <c r="R40" s="69"/>
      <c r="S40" s="69"/>
      <c r="T40" s="69"/>
      <c r="U40" s="70"/>
      <c r="V40" s="71"/>
      <c r="W40" s="71"/>
      <c r="X40" s="71"/>
      <c r="Y40" s="71"/>
      <c r="Z40" s="72"/>
      <c r="AA40" s="71"/>
      <c r="AB40" s="71"/>
      <c r="AC40" s="71"/>
      <c r="AD40" s="71"/>
      <c r="AE40" s="71"/>
      <c r="AF40" s="71"/>
      <c r="AG40" s="71"/>
      <c r="AH40" s="71"/>
      <c r="AI40" s="71"/>
      <c r="AJ40" s="71"/>
      <c r="AK40" s="71"/>
      <c r="AL40" s="71"/>
      <c r="AM40" s="71"/>
      <c r="AN40" s="71"/>
      <c r="AO40" s="66"/>
      <c r="AP40" s="65"/>
      <c r="AQ40" s="65"/>
      <c r="AR40" s="65"/>
      <c r="AS40" s="65"/>
      <c r="AT40" s="61"/>
    </row>
    <row r="41" spans="1:47" s="62" customFormat="1" ht="24.95" customHeight="1">
      <c r="A41" s="96"/>
      <c r="B41" s="60"/>
      <c r="C41" s="875" t="s">
        <v>706</v>
      </c>
      <c r="D41" s="875"/>
      <c r="E41" s="875"/>
      <c r="F41" s="875"/>
      <c r="G41" s="875"/>
      <c r="H41" s="875"/>
      <c r="I41" s="875"/>
      <c r="J41" s="85"/>
      <c r="K41" s="85"/>
      <c r="L41" s="85"/>
      <c r="M41" s="192"/>
      <c r="N41" s="68"/>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30"/>
      <c r="AP41" s="131"/>
      <c r="AQ41" s="131"/>
      <c r="AR41" s="131"/>
      <c r="AS41" s="131"/>
    </row>
    <row r="42" spans="1:47" s="62" customFormat="1" ht="24.95" customHeight="1">
      <c r="A42" s="96"/>
      <c r="B42" s="60"/>
      <c r="C42" s="725"/>
      <c r="D42" s="725"/>
      <c r="E42" s="725"/>
      <c r="F42" s="725"/>
      <c r="G42" s="725"/>
      <c r="H42" s="725"/>
      <c r="I42" s="725"/>
      <c r="J42" s="87"/>
      <c r="K42" s="87"/>
      <c r="L42" s="87"/>
      <c r="M42" s="192"/>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1"/>
    </row>
    <row r="43" spans="1:47" s="132" customFormat="1" ht="24.95" customHeight="1">
      <c r="A43" s="96"/>
      <c r="B43" s="60"/>
      <c r="C43" s="725"/>
      <c r="D43" s="725"/>
      <c r="E43" s="725"/>
      <c r="F43" s="725"/>
      <c r="G43" s="725"/>
      <c r="H43" s="725"/>
      <c r="I43" s="725"/>
      <c r="J43" s="87"/>
      <c r="K43" s="87"/>
      <c r="L43" s="87"/>
      <c r="M43" s="192"/>
      <c r="N43" s="68"/>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4"/>
    </row>
    <row r="44" spans="1:47" s="62" customFormat="1" ht="24.95" customHeight="1">
      <c r="A44" s="96"/>
      <c r="B44" s="60"/>
      <c r="C44" s="758"/>
      <c r="D44" s="758"/>
      <c r="E44" s="758"/>
      <c r="F44" s="758"/>
      <c r="G44" s="758"/>
      <c r="H44" s="758"/>
      <c r="I44" s="758"/>
      <c r="J44" s="87"/>
      <c r="K44" s="87"/>
      <c r="L44" s="87"/>
      <c r="M44" s="192"/>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1"/>
    </row>
    <row r="45" spans="1:47" s="62" customFormat="1" ht="24.95" customHeight="1">
      <c r="A45" s="96"/>
      <c r="B45" s="60"/>
    </row>
    <row r="46" spans="1:47" s="62" customFormat="1" ht="24.95" customHeight="1">
      <c r="A46" s="96"/>
      <c r="B46" s="60"/>
      <c r="C46" s="427" t="str">
        <f>Índice!D93</f>
        <v>GRI 403-1</v>
      </c>
      <c r="D46" s="868" t="str">
        <f>Índice!E93</f>
        <v>Occupational health and safety management system</v>
      </c>
      <c r="E46" s="869"/>
      <c r="F46" s="869"/>
      <c r="G46" s="869"/>
      <c r="H46" s="869"/>
      <c r="I46" s="869"/>
      <c r="J46" s="60"/>
      <c r="K46" s="60"/>
      <c r="L46" s="102"/>
      <c r="M46" s="95"/>
      <c r="AT46" s="61"/>
    </row>
    <row r="47" spans="1:47" s="62" customFormat="1" ht="24.95" customHeight="1">
      <c r="A47" s="96"/>
      <c r="B47" s="60"/>
      <c r="C47" s="875" t="s">
        <v>707</v>
      </c>
      <c r="D47" s="875"/>
      <c r="E47" s="875"/>
      <c r="F47" s="875"/>
      <c r="G47" s="875"/>
      <c r="H47" s="875"/>
      <c r="I47" s="875"/>
      <c r="J47" s="91"/>
      <c r="K47" s="91"/>
      <c r="L47" s="91"/>
      <c r="M47" s="192"/>
    </row>
    <row r="48" spans="1:47" s="62" customFormat="1" ht="24.95" customHeight="1">
      <c r="A48" s="96"/>
      <c r="B48" s="60"/>
      <c r="C48" s="725"/>
      <c r="D48" s="725"/>
      <c r="E48" s="725"/>
      <c r="F48" s="725"/>
      <c r="G48" s="725"/>
      <c r="H48" s="725"/>
      <c r="I48" s="725"/>
      <c r="J48" s="89"/>
      <c r="K48" s="89"/>
      <c r="L48" s="89"/>
      <c r="M48" s="192"/>
    </row>
    <row r="49" spans="1:13" s="62" customFormat="1" ht="24.95" customHeight="1">
      <c r="A49" s="96"/>
      <c r="B49" s="60"/>
      <c r="C49" s="725"/>
      <c r="D49" s="725"/>
      <c r="E49" s="725"/>
      <c r="F49" s="725"/>
      <c r="G49" s="725"/>
      <c r="H49" s="725"/>
      <c r="I49" s="725"/>
      <c r="J49" s="89"/>
      <c r="K49" s="89"/>
      <c r="L49" s="89"/>
      <c r="M49" s="192"/>
    </row>
    <row r="50" spans="1:13" s="62" customFormat="1" ht="24.95" customHeight="1">
      <c r="A50" s="96"/>
      <c r="B50" s="60"/>
      <c r="C50" s="725"/>
      <c r="D50" s="725"/>
      <c r="E50" s="725"/>
      <c r="F50" s="725"/>
      <c r="G50" s="725"/>
      <c r="H50" s="725"/>
      <c r="I50" s="725"/>
      <c r="J50" s="89"/>
      <c r="K50" s="89"/>
      <c r="L50" s="89"/>
      <c r="M50" s="192"/>
    </row>
    <row r="51" spans="1:13" s="62" customFormat="1" ht="24.95" customHeight="1">
      <c r="A51" s="96"/>
      <c r="B51" s="82"/>
      <c r="C51" s="725"/>
      <c r="D51" s="725"/>
      <c r="E51" s="725"/>
      <c r="F51" s="725"/>
      <c r="G51" s="725"/>
      <c r="H51" s="725"/>
      <c r="I51" s="725"/>
      <c r="J51" s="89"/>
      <c r="K51" s="89"/>
      <c r="L51" s="89"/>
      <c r="M51" s="68"/>
    </row>
    <row r="52" spans="1:13" s="62" customFormat="1" ht="24.95" customHeight="1">
      <c r="A52" s="96"/>
      <c r="B52" s="82"/>
      <c r="C52" s="725"/>
      <c r="D52" s="725"/>
      <c r="E52" s="725"/>
      <c r="F52" s="725"/>
      <c r="G52" s="725"/>
      <c r="H52" s="725"/>
      <c r="I52" s="725"/>
      <c r="J52" s="89"/>
      <c r="K52" s="89"/>
      <c r="L52" s="89"/>
    </row>
    <row r="53" spans="1:13" s="62" customFormat="1" ht="24.95" customHeight="1">
      <c r="A53" s="96"/>
      <c r="B53" s="82"/>
      <c r="C53" s="725"/>
      <c r="D53" s="725"/>
      <c r="E53" s="725"/>
      <c r="F53" s="725"/>
      <c r="G53" s="725"/>
      <c r="H53" s="725"/>
      <c r="I53" s="725"/>
      <c r="J53" s="89"/>
      <c r="K53" s="89"/>
      <c r="L53" s="89"/>
    </row>
    <row r="54" spans="1:13" s="62" customFormat="1" ht="24.95" customHeight="1">
      <c r="A54" s="96"/>
      <c r="B54" s="82"/>
      <c r="C54" s="725"/>
      <c r="D54" s="725"/>
      <c r="E54" s="725"/>
      <c r="F54" s="725"/>
      <c r="G54" s="725"/>
      <c r="H54" s="725"/>
      <c r="I54" s="725"/>
      <c r="J54" s="89"/>
      <c r="K54" s="89"/>
      <c r="L54" s="89"/>
    </row>
    <row r="55" spans="1:13" s="62" customFormat="1" ht="24.95" customHeight="1">
      <c r="A55" s="96"/>
      <c r="B55" s="82"/>
      <c r="C55" s="89"/>
      <c r="D55" s="89"/>
      <c r="E55" s="89"/>
      <c r="F55" s="89"/>
      <c r="G55" s="89"/>
      <c r="H55" s="89"/>
      <c r="I55" s="89"/>
      <c r="J55" s="89"/>
      <c r="K55" s="89"/>
      <c r="L55" s="89"/>
    </row>
    <row r="56" spans="1:13" s="62" customFormat="1" ht="24.95" customHeight="1">
      <c r="A56" s="96"/>
      <c r="B56" s="60"/>
      <c r="C56" s="427" t="str">
        <f>Índice!D94</f>
        <v>GRI 403-2</v>
      </c>
      <c r="D56" s="868" t="str">
        <f>Índice!E94</f>
        <v>Hazard identification, risk assessment, and incident investigation</v>
      </c>
      <c r="E56" s="869"/>
      <c r="F56" s="869"/>
      <c r="G56" s="869"/>
      <c r="H56" s="869"/>
      <c r="I56" s="869"/>
    </row>
    <row r="57" spans="1:13" s="62" customFormat="1" ht="24.95" customHeight="1">
      <c r="A57" s="96"/>
      <c r="B57" s="60"/>
      <c r="C57" s="875" t="s">
        <v>708</v>
      </c>
      <c r="D57" s="875"/>
      <c r="E57" s="875"/>
      <c r="F57" s="875"/>
      <c r="G57" s="875"/>
      <c r="H57" s="875"/>
      <c r="I57" s="875"/>
      <c r="J57" s="91"/>
      <c r="K57" s="91"/>
      <c r="L57" s="91"/>
      <c r="M57" s="192"/>
    </row>
    <row r="58" spans="1:13" s="62" customFormat="1" ht="24.95" customHeight="1">
      <c r="A58" s="96"/>
      <c r="B58" s="60"/>
      <c r="C58" s="725"/>
      <c r="D58" s="725"/>
      <c r="E58" s="725"/>
      <c r="F58" s="725"/>
      <c r="G58" s="725"/>
      <c r="H58" s="725"/>
      <c r="I58" s="725"/>
      <c r="J58" s="89"/>
      <c r="K58" s="89"/>
      <c r="L58" s="89"/>
      <c r="M58" s="192"/>
    </row>
    <row r="59" spans="1:13" s="62" customFormat="1" ht="24.95" customHeight="1">
      <c r="A59" s="96"/>
      <c r="B59" s="60"/>
      <c r="C59" s="725"/>
      <c r="D59" s="725"/>
      <c r="E59" s="725"/>
      <c r="F59" s="725"/>
      <c r="G59" s="725"/>
      <c r="H59" s="725"/>
      <c r="I59" s="725"/>
      <c r="J59" s="89"/>
      <c r="K59" s="89"/>
      <c r="L59" s="89"/>
      <c r="M59" s="192"/>
    </row>
    <row r="60" spans="1:13" s="62" customFormat="1" ht="24.95" customHeight="1">
      <c r="A60" s="96"/>
      <c r="B60" s="60"/>
      <c r="C60" s="725"/>
      <c r="D60" s="725"/>
      <c r="E60" s="725"/>
      <c r="F60" s="725"/>
      <c r="G60" s="725"/>
      <c r="H60" s="725"/>
      <c r="I60" s="725"/>
      <c r="J60" s="89"/>
      <c r="K60" s="89"/>
      <c r="L60" s="89"/>
      <c r="M60" s="192"/>
    </row>
    <row r="61" spans="1:13" s="62" customFormat="1" ht="24.95" customHeight="1">
      <c r="A61" s="96"/>
      <c r="B61" s="60"/>
      <c r="C61" s="725"/>
      <c r="D61" s="725"/>
      <c r="E61" s="725"/>
      <c r="F61" s="725"/>
      <c r="G61" s="725"/>
      <c r="H61" s="725"/>
      <c r="I61" s="725"/>
      <c r="J61" s="89"/>
      <c r="K61" s="89"/>
      <c r="L61" s="89"/>
      <c r="M61" s="192"/>
    </row>
    <row r="62" spans="1:13" s="62" customFormat="1" ht="24.95" customHeight="1">
      <c r="A62" s="96"/>
      <c r="B62" s="60"/>
      <c r="C62" s="725"/>
      <c r="D62" s="725"/>
      <c r="E62" s="725"/>
      <c r="F62" s="725"/>
      <c r="G62" s="725"/>
      <c r="H62" s="725"/>
      <c r="I62" s="725"/>
      <c r="J62" s="89"/>
      <c r="K62" s="89"/>
      <c r="L62" s="89"/>
      <c r="M62" s="192"/>
    </row>
    <row r="63" spans="1:13" s="62" customFormat="1" ht="24.95" customHeight="1">
      <c r="A63" s="96"/>
      <c r="B63" s="60"/>
      <c r="C63" s="725"/>
      <c r="D63" s="725"/>
      <c r="E63" s="725"/>
      <c r="F63" s="725"/>
      <c r="G63" s="725"/>
      <c r="H63" s="725"/>
      <c r="I63" s="725"/>
      <c r="J63" s="89"/>
      <c r="K63" s="89"/>
      <c r="L63" s="89"/>
      <c r="M63" s="192"/>
    </row>
    <row r="64" spans="1:13" s="62" customFormat="1" ht="24.95" customHeight="1">
      <c r="A64" s="96"/>
      <c r="B64" s="60"/>
      <c r="C64" s="725"/>
      <c r="D64" s="725"/>
      <c r="E64" s="725"/>
      <c r="F64" s="725"/>
      <c r="G64" s="725"/>
      <c r="H64" s="725"/>
      <c r="I64" s="725"/>
      <c r="J64" s="89"/>
      <c r="K64" s="89"/>
      <c r="L64" s="89"/>
      <c r="M64" s="192"/>
    </row>
    <row r="65" spans="1:13" s="62" customFormat="1" ht="24.95" customHeight="1">
      <c r="A65" s="96"/>
      <c r="B65" s="60"/>
      <c r="C65" s="725"/>
      <c r="D65" s="725"/>
      <c r="E65" s="725"/>
      <c r="F65" s="725"/>
      <c r="G65" s="725"/>
      <c r="H65" s="725"/>
      <c r="I65" s="725"/>
      <c r="J65" s="89"/>
      <c r="K65" s="89"/>
      <c r="L65" s="89"/>
      <c r="M65" s="192"/>
    </row>
    <row r="66" spans="1:13" s="62" customFormat="1" ht="24.95" customHeight="1">
      <c r="A66" s="96"/>
      <c r="B66" s="60"/>
      <c r="C66" s="725"/>
      <c r="D66" s="725"/>
      <c r="E66" s="725"/>
      <c r="F66" s="725"/>
      <c r="G66" s="725"/>
      <c r="H66" s="725"/>
      <c r="I66" s="725"/>
      <c r="J66" s="89"/>
      <c r="K66" s="89"/>
      <c r="L66" s="89"/>
      <c r="M66" s="192"/>
    </row>
    <row r="67" spans="1:13" s="62" customFormat="1" ht="24.95" customHeight="1">
      <c r="A67" s="96"/>
      <c r="B67" s="60"/>
      <c r="C67" s="725"/>
      <c r="D67" s="725"/>
      <c r="E67" s="725"/>
      <c r="F67" s="725"/>
      <c r="G67" s="725"/>
      <c r="H67" s="725"/>
      <c r="I67" s="725"/>
      <c r="J67" s="89"/>
      <c r="K67" s="89"/>
      <c r="L67" s="89"/>
      <c r="M67" s="192"/>
    </row>
    <row r="68" spans="1:13" s="62" customFormat="1" ht="24.95" customHeight="1">
      <c r="A68" s="96"/>
      <c r="B68" s="60"/>
      <c r="C68" s="725"/>
      <c r="D68" s="725"/>
      <c r="E68" s="725"/>
      <c r="F68" s="725"/>
      <c r="G68" s="725"/>
      <c r="H68" s="725"/>
      <c r="I68" s="725"/>
      <c r="J68" s="89"/>
      <c r="K68" s="89"/>
      <c r="L68" s="89"/>
      <c r="M68" s="68"/>
    </row>
    <row r="69" spans="1:13" s="62" customFormat="1" ht="24.95" customHeight="1">
      <c r="A69" s="96"/>
      <c r="B69" s="60"/>
      <c r="C69" s="427" t="str">
        <f>Índice!D95</f>
        <v>GRI 403-3</v>
      </c>
      <c r="D69" s="868" t="str">
        <f>Índice!E95</f>
        <v>Occupational health services</v>
      </c>
      <c r="E69" s="869"/>
      <c r="F69" s="869"/>
      <c r="G69" s="869"/>
      <c r="H69" s="869"/>
      <c r="I69" s="869"/>
      <c r="J69" s="89"/>
      <c r="K69" s="89"/>
      <c r="L69" s="89"/>
    </row>
    <row r="70" spans="1:13" s="62" customFormat="1" ht="24.95" customHeight="1">
      <c r="A70" s="96"/>
      <c r="B70" s="60"/>
      <c r="C70" s="875" t="s">
        <v>709</v>
      </c>
      <c r="D70" s="875"/>
      <c r="E70" s="875"/>
      <c r="F70" s="875"/>
      <c r="G70" s="875"/>
      <c r="H70" s="875"/>
      <c r="I70" s="875"/>
      <c r="J70" s="91"/>
      <c r="K70" s="91"/>
      <c r="L70" s="91"/>
      <c r="M70" s="192"/>
    </row>
    <row r="71" spans="1:13" s="62" customFormat="1" ht="39.75" customHeight="1">
      <c r="A71" s="96"/>
      <c r="B71" s="60"/>
      <c r="C71" s="725"/>
      <c r="D71" s="725"/>
      <c r="E71" s="725"/>
      <c r="F71" s="725"/>
      <c r="G71" s="725"/>
      <c r="H71" s="725"/>
      <c r="I71" s="725"/>
      <c r="J71" s="89"/>
      <c r="K71" s="89"/>
      <c r="L71" s="89"/>
      <c r="M71" s="192"/>
    </row>
    <row r="72" spans="1:13" s="62" customFormat="1" ht="39.75" customHeight="1">
      <c r="A72" s="96"/>
      <c r="B72" s="82"/>
      <c r="C72" s="725"/>
      <c r="D72" s="725"/>
      <c r="E72" s="725"/>
      <c r="F72" s="725"/>
      <c r="G72" s="725"/>
      <c r="H72" s="725"/>
      <c r="I72" s="725"/>
      <c r="J72" s="89"/>
      <c r="K72" s="89"/>
      <c r="L72" s="89"/>
      <c r="M72" s="192"/>
    </row>
    <row r="73" spans="1:13" s="62" customFormat="1" ht="24.95" customHeight="1">
      <c r="A73" s="96"/>
      <c r="B73" s="82"/>
      <c r="C73" s="725"/>
      <c r="D73" s="725"/>
      <c r="E73" s="725"/>
      <c r="F73" s="725"/>
      <c r="G73" s="725"/>
      <c r="H73" s="725"/>
      <c r="I73" s="725"/>
      <c r="J73" s="89"/>
      <c r="K73" s="89"/>
      <c r="L73" s="89"/>
      <c r="M73" s="192"/>
    </row>
    <row r="74" spans="1:13" s="62" customFormat="1" ht="24.95" customHeight="1">
      <c r="A74" s="96"/>
      <c r="B74" s="82"/>
      <c r="C74" s="725"/>
      <c r="D74" s="725"/>
      <c r="E74" s="725"/>
      <c r="F74" s="725"/>
      <c r="G74" s="725"/>
      <c r="H74" s="725"/>
      <c r="I74" s="725"/>
      <c r="J74" s="89"/>
      <c r="K74" s="89"/>
      <c r="L74" s="89"/>
      <c r="M74" s="192"/>
    </row>
    <row r="75" spans="1:13" s="62" customFormat="1" ht="24.95" customHeight="1">
      <c r="A75" s="96"/>
      <c r="B75" s="82"/>
      <c r="C75" s="725"/>
      <c r="D75" s="725"/>
      <c r="E75" s="725"/>
      <c r="F75" s="725"/>
      <c r="G75" s="725"/>
      <c r="H75" s="725"/>
      <c r="I75" s="725"/>
      <c r="J75" s="89"/>
      <c r="K75" s="89"/>
      <c r="L75" s="89"/>
      <c r="M75" s="192"/>
    </row>
    <row r="76" spans="1:13" s="62" customFormat="1" ht="24.95" customHeight="1">
      <c r="A76" s="96"/>
      <c r="B76" s="60"/>
      <c r="C76" s="725"/>
      <c r="D76" s="725"/>
      <c r="E76" s="725"/>
      <c r="F76" s="725"/>
      <c r="G76" s="725"/>
      <c r="H76" s="725"/>
      <c r="I76" s="725"/>
      <c r="J76" s="89"/>
      <c r="K76" s="89"/>
      <c r="L76" s="89"/>
      <c r="M76" s="192"/>
    </row>
    <row r="77" spans="1:13" s="62" customFormat="1" ht="24.95" customHeight="1">
      <c r="A77" s="96"/>
      <c r="B77" s="60"/>
      <c r="C77" s="725"/>
      <c r="D77" s="725"/>
      <c r="E77" s="725"/>
      <c r="F77" s="725"/>
      <c r="G77" s="725"/>
      <c r="H77" s="725"/>
      <c r="I77" s="725"/>
      <c r="J77" s="89"/>
      <c r="K77" s="89"/>
      <c r="L77" s="89"/>
      <c r="M77" s="192"/>
    </row>
    <row r="78" spans="1:13" s="62" customFormat="1" ht="24.95" customHeight="1">
      <c r="A78" s="96"/>
      <c r="B78" s="60"/>
      <c r="C78" s="725"/>
      <c r="D78" s="725"/>
      <c r="E78" s="725"/>
      <c r="F78" s="725"/>
      <c r="G78" s="725"/>
      <c r="H78" s="725"/>
      <c r="I78" s="725"/>
      <c r="J78" s="89"/>
      <c r="K78" s="89"/>
      <c r="L78" s="89"/>
      <c r="M78" s="192"/>
    </row>
    <row r="79" spans="1:13" s="62" customFormat="1" ht="34.5" customHeight="1">
      <c r="A79" s="96"/>
      <c r="B79" s="60"/>
      <c r="C79" s="725"/>
      <c r="D79" s="725"/>
      <c r="E79" s="725"/>
      <c r="F79" s="725"/>
      <c r="G79" s="725"/>
      <c r="H79" s="725"/>
      <c r="I79" s="725"/>
      <c r="J79" s="89"/>
      <c r="K79" s="89"/>
      <c r="L79" s="89"/>
      <c r="M79" s="192"/>
    </row>
    <row r="80" spans="1:13" s="62" customFormat="1" ht="24.95" customHeight="1">
      <c r="A80" s="96"/>
      <c r="B80" s="60"/>
      <c r="C80" s="725"/>
      <c r="D80" s="725"/>
      <c r="E80" s="725"/>
      <c r="F80" s="725"/>
      <c r="G80" s="725"/>
      <c r="H80" s="725"/>
      <c r="I80" s="725"/>
      <c r="J80" s="89"/>
      <c r="K80" s="89"/>
      <c r="L80" s="89"/>
      <c r="M80" s="192"/>
    </row>
    <row r="81" spans="1:13" s="62" customFormat="1" ht="24.95" customHeight="1">
      <c r="A81" s="96"/>
      <c r="B81" s="82"/>
      <c r="C81" s="89"/>
      <c r="D81" s="89"/>
      <c r="E81" s="89"/>
      <c r="F81" s="89"/>
      <c r="G81" s="89"/>
      <c r="H81" s="89"/>
      <c r="I81" s="89"/>
      <c r="J81" s="89"/>
      <c r="K81" s="89"/>
      <c r="L81" s="89"/>
      <c r="M81" s="192"/>
    </row>
    <row r="82" spans="1:13" s="62" customFormat="1" ht="24.95" customHeight="1">
      <c r="A82" s="96"/>
      <c r="B82" s="82"/>
      <c r="C82" s="427" t="str">
        <f>Índice!D96</f>
        <v>GRI 403-4</v>
      </c>
      <c r="D82" s="868" t="str">
        <f>Índice!E96</f>
        <v>Worker participation, consultation and communication on occupational health and safety</v>
      </c>
      <c r="E82" s="869"/>
      <c r="F82" s="869"/>
      <c r="G82" s="869"/>
      <c r="H82" s="869"/>
      <c r="I82" s="869"/>
      <c r="J82" s="89"/>
      <c r="K82" s="89"/>
      <c r="L82" s="89"/>
      <c r="M82" s="192"/>
    </row>
    <row r="83" spans="1:13" s="62" customFormat="1" ht="24.95" customHeight="1">
      <c r="A83" s="96"/>
      <c r="B83" s="60"/>
      <c r="C83" s="875" t="s">
        <v>710</v>
      </c>
      <c r="D83" s="875"/>
      <c r="E83" s="875"/>
      <c r="F83" s="875"/>
      <c r="G83" s="875"/>
      <c r="H83" s="875"/>
      <c r="I83" s="875"/>
      <c r="J83" s="89"/>
      <c r="K83" s="89"/>
      <c r="L83" s="89"/>
      <c r="M83" s="192"/>
    </row>
    <row r="84" spans="1:13" s="62" customFormat="1" ht="24.95" customHeight="1">
      <c r="A84" s="96"/>
      <c r="B84" s="82"/>
      <c r="C84" s="725"/>
      <c r="D84" s="725"/>
      <c r="E84" s="725"/>
      <c r="F84" s="725"/>
      <c r="G84" s="725"/>
      <c r="H84" s="725"/>
      <c r="I84" s="725"/>
      <c r="J84" s="89"/>
      <c r="K84" s="89"/>
      <c r="L84" s="89"/>
      <c r="M84" s="192"/>
    </row>
    <row r="85" spans="1:13" s="62" customFormat="1" ht="24.95" customHeight="1">
      <c r="A85" s="96"/>
      <c r="B85" s="82"/>
      <c r="C85" s="725"/>
      <c r="D85" s="725"/>
      <c r="E85" s="725"/>
      <c r="F85" s="725"/>
      <c r="G85" s="725"/>
      <c r="H85" s="725"/>
      <c r="I85" s="725"/>
      <c r="J85" s="89"/>
      <c r="K85" s="89"/>
      <c r="L85" s="89"/>
      <c r="M85" s="192"/>
    </row>
    <row r="86" spans="1:13" s="62" customFormat="1" ht="24.95" customHeight="1">
      <c r="A86" s="96"/>
      <c r="B86" s="82"/>
      <c r="C86" s="725"/>
      <c r="D86" s="725"/>
      <c r="E86" s="725"/>
      <c r="F86" s="725"/>
      <c r="G86" s="725"/>
      <c r="H86" s="725"/>
      <c r="I86" s="725"/>
      <c r="J86" s="89"/>
      <c r="K86" s="89"/>
      <c r="L86" s="89"/>
      <c r="M86" s="192"/>
    </row>
    <row r="87" spans="1:13" s="62" customFormat="1" ht="24.95" customHeight="1">
      <c r="A87" s="96"/>
      <c r="B87" s="83"/>
      <c r="C87" s="725"/>
      <c r="D87" s="725"/>
      <c r="E87" s="725"/>
      <c r="F87" s="725"/>
      <c r="G87" s="725"/>
      <c r="H87" s="725"/>
      <c r="I87" s="725"/>
      <c r="J87" s="89"/>
      <c r="K87" s="89"/>
      <c r="L87" s="89"/>
      <c r="M87" s="192"/>
    </row>
    <row r="88" spans="1:13" s="62" customFormat="1" ht="24.95" customHeight="1">
      <c r="A88" s="96"/>
      <c r="B88" s="82"/>
      <c r="C88" s="725"/>
      <c r="D88" s="725"/>
      <c r="E88" s="725"/>
      <c r="F88" s="725"/>
      <c r="G88" s="725"/>
      <c r="H88" s="725"/>
      <c r="I88" s="725"/>
      <c r="J88" s="89"/>
      <c r="K88" s="89"/>
      <c r="L88" s="89"/>
      <c r="M88" s="192"/>
    </row>
    <row r="89" spans="1:13" s="62" customFormat="1" ht="24.95" customHeight="1">
      <c r="A89" s="96"/>
      <c r="B89" s="82"/>
      <c r="C89" s="725"/>
      <c r="D89" s="725"/>
      <c r="E89" s="725"/>
      <c r="F89" s="725"/>
      <c r="G89" s="725"/>
      <c r="H89" s="725"/>
      <c r="I89" s="725"/>
      <c r="J89" s="89"/>
      <c r="K89" s="89"/>
      <c r="L89" s="89"/>
      <c r="M89" s="192"/>
    </row>
    <row r="90" spans="1:13" s="62" customFormat="1" ht="24.95" customHeight="1">
      <c r="A90" s="96"/>
      <c r="B90" s="82"/>
      <c r="C90" s="89"/>
      <c r="D90" s="89"/>
      <c r="E90" s="89"/>
      <c r="F90" s="89"/>
      <c r="G90" s="89"/>
      <c r="H90" s="89"/>
      <c r="I90" s="89"/>
      <c r="J90" s="89"/>
      <c r="K90" s="89"/>
      <c r="L90" s="89"/>
      <c r="M90" s="192"/>
    </row>
    <row r="91" spans="1:13" s="62" customFormat="1" ht="24.95" customHeight="1">
      <c r="A91" s="96"/>
      <c r="B91" s="82"/>
      <c r="C91" s="427" t="str">
        <f>Índice!D97</f>
        <v>GRI 403-5</v>
      </c>
      <c r="D91" s="868" t="str">
        <f>Índice!E97</f>
        <v>Worker training on occupational health and safety</v>
      </c>
      <c r="E91" s="869"/>
      <c r="F91" s="869"/>
      <c r="G91" s="869"/>
      <c r="H91" s="869"/>
      <c r="I91" s="869"/>
      <c r="J91" s="89"/>
      <c r="K91" s="89"/>
      <c r="L91" s="89"/>
      <c r="M91" s="192"/>
    </row>
    <row r="92" spans="1:13" s="62" customFormat="1" ht="24.95" customHeight="1">
      <c r="A92" s="96"/>
      <c r="B92" s="82"/>
      <c r="C92" s="875" t="s">
        <v>711</v>
      </c>
      <c r="D92" s="875"/>
      <c r="E92" s="875"/>
      <c r="F92" s="875"/>
      <c r="G92" s="875"/>
      <c r="H92" s="875"/>
      <c r="I92" s="875"/>
      <c r="J92" s="85"/>
      <c r="K92" s="85"/>
      <c r="L92" s="85"/>
      <c r="M92" s="192"/>
    </row>
    <row r="93" spans="1:13" s="62" customFormat="1" ht="24.95" customHeight="1">
      <c r="A93" s="96"/>
      <c r="B93" s="60"/>
      <c r="C93" s="725"/>
      <c r="D93" s="725"/>
      <c r="E93" s="725"/>
      <c r="F93" s="725"/>
      <c r="G93" s="725"/>
      <c r="H93" s="725"/>
      <c r="I93" s="725"/>
      <c r="J93" s="87"/>
      <c r="K93" s="87"/>
      <c r="L93" s="87"/>
      <c r="M93" s="192"/>
    </row>
    <row r="94" spans="1:13" s="62" customFormat="1" ht="24.95" customHeight="1">
      <c r="A94" s="96"/>
      <c r="B94" s="60"/>
      <c r="C94" s="725"/>
      <c r="D94" s="725"/>
      <c r="E94" s="725"/>
      <c r="F94" s="725"/>
      <c r="G94" s="725"/>
      <c r="H94" s="725"/>
      <c r="I94" s="725"/>
      <c r="J94" s="87"/>
      <c r="K94" s="87"/>
      <c r="L94" s="87"/>
      <c r="M94" s="192"/>
    </row>
    <row r="95" spans="1:13" s="62" customFormat="1" ht="24.95" customHeight="1">
      <c r="A95" s="96"/>
      <c r="B95" s="60"/>
      <c r="C95" s="725"/>
      <c r="D95" s="725"/>
      <c r="E95" s="725"/>
      <c r="F95" s="725"/>
      <c r="G95" s="725"/>
      <c r="H95" s="725"/>
      <c r="I95" s="725"/>
      <c r="J95" s="87"/>
      <c r="K95" s="87"/>
      <c r="L95" s="87"/>
      <c r="M95" s="192"/>
    </row>
    <row r="96" spans="1:13" s="62" customFormat="1" ht="24.95" customHeight="1">
      <c r="A96" s="96"/>
      <c r="B96" s="60"/>
      <c r="C96" s="89"/>
      <c r="D96" s="89"/>
      <c r="E96" s="89"/>
      <c r="F96" s="89"/>
      <c r="G96" s="89"/>
      <c r="H96" s="89"/>
      <c r="I96" s="89"/>
      <c r="J96" s="87"/>
      <c r="K96" s="87"/>
      <c r="L96" s="87"/>
      <c r="M96" s="192"/>
    </row>
    <row r="97" spans="1:13" s="62" customFormat="1" ht="24.95" customHeight="1">
      <c r="A97" s="96"/>
      <c r="B97" s="60"/>
      <c r="C97" s="427" t="str">
        <f>Índice!D98</f>
        <v>GRI 403-6</v>
      </c>
      <c r="D97" s="868" t="str">
        <f>Índice!E98</f>
        <v>Promotion of worker health</v>
      </c>
      <c r="E97" s="869"/>
      <c r="F97" s="869"/>
      <c r="G97" s="869"/>
      <c r="H97" s="869"/>
      <c r="I97" s="869"/>
      <c r="J97" s="87"/>
      <c r="K97" s="87"/>
      <c r="L97" s="87"/>
      <c r="M97" s="192"/>
    </row>
    <row r="98" spans="1:13" s="62" customFormat="1" ht="24.95" customHeight="1">
      <c r="A98" s="96"/>
      <c r="B98" s="60"/>
      <c r="C98" s="875" t="s">
        <v>712</v>
      </c>
      <c r="D98" s="875"/>
      <c r="E98" s="875"/>
      <c r="F98" s="875"/>
      <c r="G98" s="875"/>
      <c r="H98" s="875"/>
      <c r="I98" s="875"/>
      <c r="J98" s="91"/>
      <c r="K98" s="91"/>
      <c r="L98" s="91"/>
      <c r="M98" s="192"/>
    </row>
    <row r="99" spans="1:13" s="62" customFormat="1" ht="24.95" customHeight="1">
      <c r="A99" s="96"/>
      <c r="B99" s="60"/>
      <c r="C99" s="725"/>
      <c r="D99" s="725"/>
      <c r="E99" s="725"/>
      <c r="F99" s="725"/>
      <c r="G99" s="725"/>
      <c r="H99" s="725"/>
      <c r="I99" s="725"/>
      <c r="J99" s="89"/>
      <c r="K99" s="89"/>
      <c r="L99" s="89"/>
      <c r="M99" s="192"/>
    </row>
    <row r="100" spans="1:13" s="62" customFormat="1" ht="24.95" customHeight="1">
      <c r="A100" s="96"/>
      <c r="B100" s="60"/>
      <c r="C100" s="725"/>
      <c r="D100" s="725"/>
      <c r="E100" s="725"/>
      <c r="F100" s="725"/>
      <c r="G100" s="725"/>
      <c r="H100" s="725"/>
      <c r="I100" s="725"/>
      <c r="J100" s="89"/>
      <c r="K100" s="89"/>
      <c r="L100" s="89"/>
      <c r="M100" s="192"/>
    </row>
    <row r="101" spans="1:13" s="62" customFormat="1" ht="24.95" customHeight="1">
      <c r="A101" s="96"/>
      <c r="B101" s="60"/>
      <c r="C101" s="725"/>
      <c r="D101" s="725"/>
      <c r="E101" s="725"/>
      <c r="F101" s="725"/>
      <c r="G101" s="725"/>
      <c r="H101" s="725"/>
      <c r="I101" s="725"/>
      <c r="J101" s="89"/>
      <c r="K101" s="89"/>
      <c r="L101" s="89"/>
      <c r="M101" s="192"/>
    </row>
    <row r="102" spans="1:13" s="62" customFormat="1" ht="24.95" customHeight="1">
      <c r="A102" s="96"/>
      <c r="B102" s="82"/>
      <c r="C102" s="725"/>
      <c r="D102" s="725"/>
      <c r="E102" s="725"/>
      <c r="F102" s="725"/>
      <c r="G102" s="725"/>
      <c r="H102" s="725"/>
      <c r="I102" s="725"/>
      <c r="J102" s="89"/>
      <c r="K102" s="89"/>
      <c r="L102" s="89"/>
      <c r="M102" s="192"/>
    </row>
    <row r="103" spans="1:13" s="62" customFormat="1" ht="24.95" customHeight="1">
      <c r="A103" s="96"/>
      <c r="B103" s="82"/>
      <c r="C103" s="725"/>
      <c r="D103" s="725"/>
      <c r="E103" s="725"/>
      <c r="F103" s="725"/>
      <c r="G103" s="725"/>
      <c r="H103" s="725"/>
      <c r="I103" s="725"/>
      <c r="J103" s="89"/>
      <c r="K103" s="89"/>
      <c r="L103" s="89"/>
      <c r="M103" s="192"/>
    </row>
    <row r="104" spans="1:13" s="62" customFormat="1" ht="24.95" customHeight="1">
      <c r="A104" s="96"/>
      <c r="B104" s="82"/>
      <c r="C104" s="725"/>
      <c r="D104" s="725"/>
      <c r="E104" s="725"/>
      <c r="F104" s="725"/>
      <c r="G104" s="725"/>
      <c r="H104" s="725"/>
      <c r="I104" s="725"/>
      <c r="J104" s="89"/>
      <c r="K104" s="89"/>
      <c r="L104" s="89"/>
      <c r="M104" s="192"/>
    </row>
    <row r="105" spans="1:13" s="62" customFormat="1" ht="24.95" customHeight="1">
      <c r="A105" s="96"/>
      <c r="B105" s="82"/>
      <c r="C105" s="725"/>
      <c r="D105" s="725"/>
      <c r="E105" s="725"/>
      <c r="F105" s="725"/>
      <c r="G105" s="725"/>
      <c r="H105" s="725"/>
      <c r="I105" s="725"/>
      <c r="J105" s="89"/>
      <c r="K105" s="89"/>
      <c r="L105" s="89"/>
      <c r="M105" s="192"/>
    </row>
    <row r="106" spans="1:13" s="62" customFormat="1" ht="24.95" customHeight="1">
      <c r="A106" s="96"/>
      <c r="B106" s="60"/>
      <c r="C106" s="725"/>
      <c r="D106" s="725"/>
      <c r="E106" s="725"/>
      <c r="F106" s="725"/>
      <c r="G106" s="725"/>
      <c r="H106" s="725"/>
      <c r="I106" s="725"/>
      <c r="J106" s="89"/>
      <c r="K106" s="89"/>
      <c r="L106" s="89"/>
      <c r="M106" s="192"/>
    </row>
    <row r="107" spans="1:13" s="62" customFormat="1" ht="24.95" customHeight="1">
      <c r="A107" s="96"/>
      <c r="B107" s="82"/>
      <c r="C107" s="725"/>
      <c r="D107" s="725"/>
      <c r="E107" s="725"/>
      <c r="F107" s="725"/>
      <c r="G107" s="725"/>
      <c r="H107" s="725"/>
      <c r="I107" s="725"/>
      <c r="J107" s="89"/>
      <c r="K107" s="89"/>
      <c r="L107" s="89"/>
      <c r="M107" s="192"/>
    </row>
    <row r="108" spans="1:13" s="62" customFormat="1" ht="24.95" customHeight="1">
      <c r="A108" s="96"/>
      <c r="B108" s="82"/>
      <c r="C108" s="725"/>
      <c r="D108" s="725"/>
      <c r="E108" s="725"/>
      <c r="F108" s="725"/>
      <c r="G108" s="725"/>
      <c r="H108" s="725"/>
      <c r="I108" s="725"/>
      <c r="J108" s="89"/>
      <c r="K108" s="89"/>
      <c r="L108" s="89"/>
      <c r="M108" s="192"/>
    </row>
    <row r="109" spans="1:13" s="62" customFormat="1" ht="24.95" customHeight="1">
      <c r="A109" s="96"/>
      <c r="B109" s="82"/>
      <c r="C109" s="725"/>
      <c r="D109" s="725"/>
      <c r="E109" s="725"/>
      <c r="F109" s="725"/>
      <c r="G109" s="725"/>
      <c r="H109" s="725"/>
      <c r="I109" s="725"/>
      <c r="J109" s="89"/>
      <c r="K109" s="89"/>
      <c r="L109" s="89"/>
      <c r="M109" s="192"/>
    </row>
    <row r="110" spans="1:13" s="62" customFormat="1" ht="24.95" customHeight="1">
      <c r="A110" s="96"/>
      <c r="B110" s="82"/>
      <c r="C110" s="725"/>
      <c r="D110" s="725"/>
      <c r="E110" s="725"/>
      <c r="F110" s="725"/>
      <c r="G110" s="725"/>
      <c r="H110" s="725"/>
      <c r="I110" s="725"/>
      <c r="J110" s="89"/>
      <c r="K110" s="89"/>
      <c r="L110" s="89"/>
      <c r="M110" s="192"/>
    </row>
    <row r="111" spans="1:13" s="62" customFormat="1" ht="24.95" customHeight="1">
      <c r="A111" s="96"/>
      <c r="B111" s="82"/>
      <c r="C111" s="725"/>
      <c r="D111" s="725"/>
      <c r="E111" s="725"/>
      <c r="F111" s="725"/>
      <c r="G111" s="725"/>
      <c r="H111" s="725"/>
      <c r="I111" s="725"/>
      <c r="J111" s="89"/>
      <c r="K111" s="89"/>
      <c r="L111" s="89"/>
      <c r="M111" s="192"/>
    </row>
    <row r="112" spans="1:13" s="62" customFormat="1" ht="24.95" customHeight="1">
      <c r="A112" s="96"/>
      <c r="B112" s="60"/>
      <c r="C112" s="89"/>
      <c r="D112" s="89"/>
      <c r="E112" s="89"/>
      <c r="F112" s="89"/>
      <c r="G112" s="89"/>
      <c r="H112" s="89"/>
      <c r="I112" s="89"/>
      <c r="J112" s="89"/>
      <c r="K112" s="89"/>
      <c r="L112" s="89"/>
      <c r="M112" s="192"/>
    </row>
    <row r="113" spans="1:46" s="62" customFormat="1" ht="24.95" customHeight="1">
      <c r="A113" s="96"/>
      <c r="B113" s="60"/>
      <c r="C113" s="427" t="str">
        <f>Índice!D99</f>
        <v>GRI 403-7</v>
      </c>
      <c r="D113" s="868" t="str">
        <f>Índice!E99</f>
        <v>Prevention and mitigation of occupational health and safety impacts directly linked by business relationships</v>
      </c>
      <c r="E113" s="869"/>
      <c r="F113" s="869"/>
      <c r="G113" s="869"/>
      <c r="H113" s="869"/>
      <c r="I113" s="869"/>
      <c r="J113" s="89"/>
      <c r="K113" s="89"/>
      <c r="L113" s="89"/>
      <c r="M113" s="192"/>
    </row>
    <row r="114" spans="1:46" s="62" customFormat="1" ht="24.95" customHeight="1">
      <c r="A114" s="96"/>
      <c r="B114" s="82"/>
      <c r="C114" s="875" t="s">
        <v>713</v>
      </c>
      <c r="D114" s="875"/>
      <c r="E114" s="875"/>
      <c r="F114" s="875"/>
      <c r="G114" s="875"/>
      <c r="H114" s="875"/>
      <c r="I114" s="875"/>
      <c r="J114" s="91"/>
      <c r="K114" s="91"/>
      <c r="L114" s="91"/>
      <c r="M114" s="192"/>
    </row>
    <row r="115" spans="1:46" s="62" customFormat="1" ht="24.95" customHeight="1">
      <c r="A115" s="96"/>
      <c r="B115" s="82"/>
      <c r="C115" s="725"/>
      <c r="D115" s="725"/>
      <c r="E115" s="725"/>
      <c r="F115" s="725"/>
      <c r="G115" s="725"/>
      <c r="H115" s="725"/>
      <c r="I115" s="725"/>
      <c r="J115" s="89"/>
      <c r="K115" s="89"/>
      <c r="L115" s="89"/>
      <c r="M115" s="192"/>
    </row>
    <row r="116" spans="1:46" s="62" customFormat="1" ht="24.95" customHeight="1">
      <c r="A116" s="96"/>
      <c r="B116" s="82"/>
      <c r="C116" s="725"/>
      <c r="D116" s="725"/>
      <c r="E116" s="725"/>
      <c r="F116" s="725"/>
      <c r="G116" s="725"/>
      <c r="H116" s="725"/>
      <c r="I116" s="725"/>
      <c r="J116" s="89"/>
      <c r="K116" s="89"/>
      <c r="L116" s="89"/>
      <c r="M116" s="192"/>
    </row>
    <row r="117" spans="1:46" s="62" customFormat="1" ht="24.95" customHeight="1">
      <c r="A117" s="96"/>
      <c r="B117" s="82"/>
      <c r="C117" s="725"/>
      <c r="D117" s="725"/>
      <c r="E117" s="725"/>
      <c r="F117" s="725"/>
      <c r="G117" s="725"/>
      <c r="H117" s="725"/>
      <c r="I117" s="725"/>
      <c r="J117" s="89"/>
      <c r="K117" s="89"/>
      <c r="L117" s="89"/>
      <c r="M117" s="192"/>
    </row>
    <row r="118" spans="1:46" s="62" customFormat="1" ht="24.95" customHeight="1">
      <c r="A118" s="96"/>
      <c r="B118" s="82"/>
      <c r="C118" s="725"/>
      <c r="D118" s="725"/>
      <c r="E118" s="725"/>
      <c r="F118" s="725"/>
      <c r="G118" s="725"/>
      <c r="H118" s="725"/>
      <c r="I118" s="725"/>
      <c r="J118" s="89"/>
      <c r="K118" s="89"/>
      <c r="L118" s="89"/>
      <c r="M118" s="192"/>
    </row>
    <row r="119" spans="1:46" s="62" customFormat="1" ht="24.95" customHeight="1">
      <c r="A119" s="96"/>
      <c r="B119" s="82"/>
      <c r="C119" s="725"/>
      <c r="D119" s="725"/>
      <c r="E119" s="725"/>
      <c r="F119" s="725"/>
      <c r="G119" s="725"/>
      <c r="H119" s="725"/>
      <c r="I119" s="725"/>
      <c r="J119" s="89"/>
      <c r="K119" s="89"/>
      <c r="L119" s="89"/>
      <c r="M119" s="192"/>
    </row>
    <row r="120" spans="1:46" s="62" customFormat="1" ht="24.95" customHeight="1">
      <c r="A120" s="96"/>
      <c r="B120" s="82"/>
      <c r="C120" s="725"/>
      <c r="D120" s="725"/>
      <c r="E120" s="725"/>
      <c r="F120" s="725"/>
      <c r="G120" s="725"/>
      <c r="H120" s="725"/>
      <c r="I120" s="725"/>
      <c r="J120" s="89"/>
      <c r="K120" s="89"/>
      <c r="L120" s="89"/>
      <c r="M120" s="192"/>
    </row>
    <row r="121" spans="1:46" s="62" customFormat="1" ht="24.95" customHeight="1">
      <c r="A121" s="96"/>
      <c r="B121" s="82"/>
      <c r="C121" s="725"/>
      <c r="D121" s="725"/>
      <c r="E121" s="725"/>
      <c r="F121" s="725"/>
      <c r="G121" s="725"/>
      <c r="H121" s="725"/>
      <c r="I121" s="725"/>
      <c r="J121" s="89"/>
      <c r="K121" s="89"/>
      <c r="L121" s="89"/>
      <c r="M121" s="192"/>
    </row>
    <row r="122" spans="1:46" s="62" customFormat="1" ht="24.95" customHeight="1">
      <c r="A122" s="96"/>
      <c r="B122" s="82"/>
      <c r="C122" s="725"/>
      <c r="D122" s="725"/>
      <c r="E122" s="725"/>
      <c r="F122" s="725"/>
      <c r="G122" s="725"/>
      <c r="H122" s="725"/>
      <c r="I122" s="725"/>
      <c r="J122" s="89"/>
      <c r="K122" s="89"/>
      <c r="L122" s="89"/>
      <c r="M122" s="192"/>
    </row>
    <row r="123" spans="1:46" s="62" customFormat="1" ht="24.95" customHeight="1">
      <c r="A123" s="96"/>
      <c r="B123" s="82"/>
      <c r="C123" s="725"/>
      <c r="D123" s="725"/>
      <c r="E123" s="725"/>
      <c r="F123" s="725"/>
      <c r="G123" s="725"/>
      <c r="H123" s="725"/>
      <c r="I123" s="725"/>
      <c r="J123" s="89"/>
      <c r="K123" s="89"/>
      <c r="L123" s="89"/>
      <c r="M123" s="192"/>
    </row>
    <row r="124" spans="1:46" s="62" customFormat="1" ht="24.95" customHeight="1">
      <c r="A124" s="96"/>
      <c r="B124" s="82"/>
      <c r="C124" s="725"/>
      <c r="D124" s="725"/>
      <c r="E124" s="725"/>
      <c r="F124" s="725"/>
      <c r="G124" s="725"/>
      <c r="H124" s="725"/>
      <c r="I124" s="725"/>
      <c r="J124" s="89"/>
      <c r="K124" s="89"/>
      <c r="L124" s="89"/>
      <c r="M124" s="192"/>
    </row>
    <row r="125" spans="1:46" s="62" customFormat="1" ht="24.95" customHeight="1">
      <c r="A125" s="96"/>
      <c r="B125" s="82"/>
      <c r="C125" s="89"/>
      <c r="D125" s="89"/>
      <c r="E125" s="89"/>
      <c r="F125" s="89"/>
      <c r="G125" s="89"/>
      <c r="H125" s="89"/>
      <c r="I125" s="89"/>
      <c r="J125" s="89"/>
      <c r="K125" s="89"/>
      <c r="L125" s="89"/>
      <c r="M125" s="192"/>
    </row>
    <row r="126" spans="1:46" s="62" customFormat="1" ht="24.95" customHeight="1">
      <c r="A126" s="96"/>
      <c r="B126" s="60"/>
      <c r="C126" s="427" t="str">
        <f>Índice!D100</f>
        <v>GRI 403-8</v>
      </c>
      <c r="D126" s="868" t="str">
        <f>Índice!E100</f>
        <v>Workers covered by an occupational health and safety management system</v>
      </c>
      <c r="E126" s="869"/>
      <c r="F126" s="869"/>
      <c r="G126" s="869"/>
      <c r="H126" s="869"/>
      <c r="I126" s="869"/>
      <c r="J126" s="89"/>
      <c r="K126" s="89"/>
      <c r="L126" s="89"/>
      <c r="M126" s="192"/>
    </row>
    <row r="127" spans="1:46" s="62" customFormat="1" ht="24.95" customHeight="1">
      <c r="A127" s="96"/>
      <c r="B127" s="60"/>
      <c r="C127" s="875" t="s">
        <v>714</v>
      </c>
      <c r="D127" s="875"/>
      <c r="E127" s="875"/>
      <c r="F127" s="875"/>
      <c r="G127" s="875"/>
      <c r="H127" s="875"/>
      <c r="I127" s="875"/>
      <c r="J127" s="85"/>
      <c r="K127" s="85"/>
      <c r="L127" s="85"/>
      <c r="M127" s="95"/>
      <c r="AT127" s="61"/>
    </row>
    <row r="128" spans="1:46" s="62" customFormat="1" ht="24.95" customHeight="1">
      <c r="A128" s="96"/>
      <c r="B128" s="60"/>
      <c r="C128" s="725"/>
      <c r="D128" s="725"/>
      <c r="E128" s="725"/>
      <c r="F128" s="725"/>
      <c r="G128" s="725"/>
      <c r="H128" s="725"/>
      <c r="I128" s="725"/>
      <c r="J128" s="87"/>
      <c r="K128" s="87"/>
      <c r="L128" s="87"/>
      <c r="M128" s="95"/>
      <c r="AT128" s="61"/>
    </row>
    <row r="129" spans="1:47" s="62" customFormat="1" ht="62.25" customHeight="1" thickBot="1">
      <c r="A129" s="96"/>
      <c r="B129" s="60"/>
      <c r="C129" s="879" t="s">
        <v>715</v>
      </c>
      <c r="D129" s="879"/>
      <c r="E129" s="448">
        <v>2022</v>
      </c>
      <c r="F129" s="448">
        <v>2023</v>
      </c>
      <c r="G129" s="449">
        <v>2024</v>
      </c>
      <c r="H129" s="50"/>
      <c r="I129" s="50"/>
      <c r="J129" s="50"/>
      <c r="K129" s="50"/>
      <c r="L129" s="50"/>
      <c r="M129" s="50"/>
      <c r="N129" s="95"/>
      <c r="AU129" s="61"/>
    </row>
    <row r="130" spans="1:47" s="62" customFormat="1" ht="35.1" customHeight="1">
      <c r="A130" s="96"/>
      <c r="B130" s="60"/>
      <c r="C130" s="878" t="s">
        <v>716</v>
      </c>
      <c r="D130" s="878"/>
      <c r="E130" s="481">
        <v>1</v>
      </c>
      <c r="F130" s="481">
        <v>1</v>
      </c>
      <c r="G130" s="482">
        <v>1</v>
      </c>
      <c r="H130" s="50"/>
      <c r="I130" s="50"/>
      <c r="J130" s="50"/>
      <c r="K130" s="50"/>
      <c r="L130" s="50"/>
      <c r="M130" s="50"/>
      <c r="N130" s="95"/>
      <c r="AU130" s="61"/>
    </row>
    <row r="131" spans="1:47" s="62" customFormat="1" ht="45" customHeight="1">
      <c r="A131" s="96"/>
      <c r="B131" s="60"/>
      <c r="C131" s="764" t="s">
        <v>717</v>
      </c>
      <c r="D131" s="877"/>
      <c r="E131" s="481">
        <v>0.75900000000000001</v>
      </c>
      <c r="F131" s="481">
        <v>0.754</v>
      </c>
      <c r="G131" s="482">
        <v>0.89800000000000002</v>
      </c>
      <c r="H131" s="50"/>
      <c r="I131" s="50"/>
      <c r="J131" s="50"/>
      <c r="K131" s="50"/>
      <c r="L131" s="50"/>
      <c r="M131" s="50"/>
      <c r="N131" s="95"/>
      <c r="AU131" s="61"/>
    </row>
    <row r="132" spans="1:47" s="62" customFormat="1" ht="45" customHeight="1">
      <c r="A132" s="96"/>
      <c r="B132" s="60"/>
      <c r="C132" s="764" t="s">
        <v>718</v>
      </c>
      <c r="D132" s="877"/>
      <c r="E132" s="481">
        <v>0.70899999999999996</v>
      </c>
      <c r="F132" s="481">
        <v>0.754</v>
      </c>
      <c r="G132" s="482">
        <v>0.89800000000000002</v>
      </c>
      <c r="H132" s="50"/>
      <c r="I132" s="50"/>
      <c r="J132" s="50"/>
      <c r="K132" s="50"/>
      <c r="L132" s="50"/>
      <c r="M132" s="50"/>
      <c r="N132" s="95"/>
      <c r="AU132" s="61"/>
    </row>
    <row r="133" spans="1:47" s="486" customFormat="1" ht="35.1" customHeight="1">
      <c r="A133" s="94"/>
      <c r="B133" s="483"/>
      <c r="C133" s="854" t="s">
        <v>719</v>
      </c>
      <c r="D133" s="854"/>
      <c r="E133" s="854"/>
      <c r="F133" s="854"/>
      <c r="G133" s="854"/>
      <c r="H133" s="409"/>
      <c r="I133" s="409"/>
      <c r="J133" s="409"/>
      <c r="K133" s="409"/>
      <c r="L133" s="484"/>
      <c r="M133" s="485"/>
      <c r="AT133" s="487"/>
    </row>
    <row r="134" spans="1:47" s="486" customFormat="1" ht="35.1" customHeight="1">
      <c r="A134" s="94"/>
      <c r="B134" s="483"/>
      <c r="C134" s="857" t="s">
        <v>720</v>
      </c>
      <c r="D134" s="857"/>
      <c r="E134" s="857"/>
      <c r="F134" s="857"/>
      <c r="G134" s="857"/>
      <c r="H134" s="409"/>
      <c r="I134" s="409"/>
      <c r="J134" s="409"/>
      <c r="K134" s="484"/>
      <c r="L134" s="484"/>
      <c r="M134" s="485"/>
      <c r="AT134" s="487"/>
    </row>
    <row r="135" spans="1:47" s="62" customFormat="1" ht="24.95" customHeight="1">
      <c r="A135" s="96"/>
      <c r="B135" s="60"/>
      <c r="D135" s="95"/>
      <c r="E135" s="95"/>
      <c r="F135" s="95"/>
      <c r="G135" s="95"/>
      <c r="H135" s="95"/>
      <c r="I135" s="95"/>
      <c r="J135" s="95"/>
      <c r="K135" s="95"/>
      <c r="L135" s="102"/>
      <c r="M135" s="95"/>
      <c r="AT135" s="61"/>
    </row>
    <row r="136" spans="1:47" s="62" customFormat="1" ht="24.95" customHeight="1">
      <c r="A136" s="96"/>
      <c r="B136" s="60"/>
      <c r="C136" s="427" t="str">
        <f>Índice!D101</f>
        <v>GRI 403-9</v>
      </c>
      <c r="D136" s="868" t="str">
        <f>Índice!E101</f>
        <v>Work-related injuries</v>
      </c>
      <c r="E136" s="869"/>
      <c r="F136" s="869"/>
      <c r="G136" s="869"/>
      <c r="H136" s="869"/>
      <c r="I136" s="869"/>
      <c r="J136" s="95"/>
      <c r="K136" s="95"/>
      <c r="L136" s="102"/>
      <c r="M136" s="95"/>
      <c r="AT136" s="61"/>
    </row>
    <row r="137" spans="1:47" s="62" customFormat="1" ht="24.95" customHeight="1">
      <c r="A137" s="96"/>
      <c r="B137" s="60"/>
      <c r="C137" s="875" t="s">
        <v>721</v>
      </c>
      <c r="D137" s="875"/>
      <c r="E137" s="875"/>
      <c r="F137" s="875"/>
      <c r="G137" s="875"/>
      <c r="H137" s="875"/>
      <c r="I137" s="875"/>
      <c r="J137" s="85"/>
      <c r="K137" s="85"/>
      <c r="L137" s="85"/>
      <c r="M137" s="95"/>
      <c r="AT137" s="61"/>
    </row>
    <row r="138" spans="1:47" s="62" customFormat="1" ht="24.95" customHeight="1">
      <c r="A138" s="96"/>
      <c r="B138" s="60"/>
      <c r="C138" s="725"/>
      <c r="D138" s="725"/>
      <c r="E138" s="725"/>
      <c r="F138" s="725"/>
      <c r="G138" s="725"/>
      <c r="H138" s="725"/>
      <c r="I138" s="725"/>
      <c r="J138" s="87"/>
      <c r="K138" s="87"/>
      <c r="L138" s="87"/>
      <c r="M138" s="95"/>
      <c r="AT138" s="61"/>
    </row>
    <row r="139" spans="1:47" s="62" customFormat="1" ht="24.95" customHeight="1">
      <c r="A139" s="96"/>
      <c r="B139" s="60"/>
      <c r="C139" s="86"/>
      <c r="D139" s="87"/>
      <c r="E139" s="87"/>
      <c r="F139" s="87"/>
      <c r="G139" s="87"/>
      <c r="H139" s="87"/>
      <c r="I139" s="87"/>
      <c r="J139" s="87"/>
      <c r="K139" s="87"/>
      <c r="L139" s="87"/>
      <c r="M139" s="95"/>
      <c r="AT139" s="61"/>
    </row>
    <row r="140" spans="1:47" s="490" customFormat="1" ht="24.95" customHeight="1">
      <c r="A140" s="488"/>
      <c r="B140" s="489"/>
      <c r="C140" s="884" t="s">
        <v>722</v>
      </c>
      <c r="D140" s="884"/>
      <c r="E140" s="872" t="s">
        <v>339</v>
      </c>
      <c r="F140" s="872"/>
      <c r="G140" s="872"/>
      <c r="H140" s="872" t="s">
        <v>723</v>
      </c>
      <c r="I140" s="872"/>
      <c r="J140" s="872"/>
      <c r="K140" s="872" t="s">
        <v>724</v>
      </c>
      <c r="L140" s="872"/>
      <c r="M140" s="876"/>
    </row>
    <row r="141" spans="1:47" s="490" customFormat="1" ht="24.95" customHeight="1" thickBot="1">
      <c r="A141" s="488"/>
      <c r="B141" s="489"/>
      <c r="C141" s="879"/>
      <c r="D141" s="879"/>
      <c r="E141" s="448">
        <v>2022</v>
      </c>
      <c r="F141" s="448">
        <v>2023</v>
      </c>
      <c r="G141" s="449">
        <v>2024</v>
      </c>
      <c r="H141" s="448">
        <v>2022</v>
      </c>
      <c r="I141" s="448">
        <v>2023</v>
      </c>
      <c r="J141" s="449">
        <v>2024</v>
      </c>
      <c r="K141" s="448">
        <v>2022</v>
      </c>
      <c r="L141" s="448">
        <v>2023</v>
      </c>
      <c r="M141" s="449">
        <v>2024</v>
      </c>
    </row>
    <row r="142" spans="1:47" s="62" customFormat="1" ht="35.1" customHeight="1">
      <c r="A142" s="96"/>
      <c r="B142" s="60"/>
      <c r="C142" s="878" t="s">
        <v>725</v>
      </c>
      <c r="D142" s="878"/>
      <c r="E142" s="194">
        <v>2</v>
      </c>
      <c r="F142" s="194">
        <v>5</v>
      </c>
      <c r="G142" s="195">
        <v>6</v>
      </c>
      <c r="H142" s="194">
        <v>36</v>
      </c>
      <c r="I142" s="194">
        <v>24</v>
      </c>
      <c r="J142" s="195">
        <v>16</v>
      </c>
      <c r="K142" s="194">
        <v>38</v>
      </c>
      <c r="L142" s="194">
        <v>29</v>
      </c>
      <c r="M142" s="195">
        <v>22</v>
      </c>
      <c r="N142" s="95"/>
      <c r="AU142" s="61"/>
    </row>
    <row r="143" spans="1:47" s="62" customFormat="1" ht="35.1" customHeight="1">
      <c r="A143" s="96"/>
      <c r="B143" s="60"/>
      <c r="C143" s="764" t="s">
        <v>726</v>
      </c>
      <c r="D143" s="764"/>
      <c r="E143" s="373">
        <v>0.62</v>
      </c>
      <c r="F143" s="373">
        <v>1.31</v>
      </c>
      <c r="G143" s="390">
        <v>1.43</v>
      </c>
      <c r="H143" s="373">
        <v>2.4900000000000002</v>
      </c>
      <c r="I143" s="373">
        <v>2.52</v>
      </c>
      <c r="J143" s="390">
        <v>1.0900000000000001</v>
      </c>
      <c r="K143" s="373">
        <v>2.15</v>
      </c>
      <c r="L143" s="373">
        <v>2.17</v>
      </c>
      <c r="M143" s="390">
        <v>1.1599999999999999</v>
      </c>
      <c r="N143" s="95"/>
      <c r="AU143" s="61"/>
    </row>
    <row r="144" spans="1:47" s="62" customFormat="1" ht="35.1" customHeight="1">
      <c r="A144" s="96"/>
      <c r="B144" s="60"/>
      <c r="C144" s="764" t="s">
        <v>727</v>
      </c>
      <c r="D144" s="764"/>
      <c r="E144" s="194">
        <v>62</v>
      </c>
      <c r="F144" s="194">
        <v>60</v>
      </c>
      <c r="G144" s="195">
        <v>61</v>
      </c>
      <c r="H144" s="194">
        <v>41</v>
      </c>
      <c r="I144" s="194">
        <v>30</v>
      </c>
      <c r="J144" s="195">
        <v>47</v>
      </c>
      <c r="K144" s="194">
        <v>103</v>
      </c>
      <c r="L144" s="194">
        <v>90</v>
      </c>
      <c r="M144" s="195">
        <v>108</v>
      </c>
      <c r="N144" s="95"/>
      <c r="AU144" s="61"/>
    </row>
    <row r="145" spans="1:47" s="62" customFormat="1" ht="24.95" customHeight="1">
      <c r="A145" s="96"/>
      <c r="B145" s="60"/>
      <c r="C145" s="764" t="s">
        <v>728</v>
      </c>
      <c r="D145" s="764"/>
      <c r="E145" s="373">
        <v>0</v>
      </c>
      <c r="F145" s="373">
        <v>15.75</v>
      </c>
      <c r="G145" s="390">
        <v>14.5</v>
      </c>
      <c r="H145" s="373">
        <v>0</v>
      </c>
      <c r="I145" s="373">
        <v>3.14</v>
      </c>
      <c r="J145" s="390">
        <v>3.19</v>
      </c>
      <c r="K145" s="373">
        <v>5.94</v>
      </c>
      <c r="L145" s="373">
        <v>6.74</v>
      </c>
      <c r="M145" s="390">
        <v>5.7</v>
      </c>
      <c r="N145" s="95"/>
      <c r="AU145" s="61"/>
    </row>
    <row r="146" spans="1:47" s="62" customFormat="1" ht="35.1" customHeight="1">
      <c r="A146" s="96"/>
      <c r="B146" s="60"/>
      <c r="C146" s="764" t="s">
        <v>729</v>
      </c>
      <c r="D146" s="764"/>
      <c r="E146" s="194">
        <v>0</v>
      </c>
      <c r="F146" s="194">
        <v>3</v>
      </c>
      <c r="G146" s="195">
        <v>4</v>
      </c>
      <c r="H146" s="194">
        <v>15</v>
      </c>
      <c r="I146" s="194">
        <v>10</v>
      </c>
      <c r="J146" s="195">
        <v>7</v>
      </c>
      <c r="K146" s="194">
        <v>15</v>
      </c>
      <c r="L146" s="194">
        <v>13</v>
      </c>
      <c r="M146" s="195">
        <v>11</v>
      </c>
      <c r="N146" s="95"/>
      <c r="AU146" s="61"/>
    </row>
    <row r="147" spans="1:47" s="62" customFormat="1" ht="35.1" customHeight="1">
      <c r="A147" s="96"/>
      <c r="B147" s="60"/>
      <c r="C147" s="764" t="s">
        <v>730</v>
      </c>
      <c r="D147" s="764"/>
      <c r="E147" s="194">
        <v>0</v>
      </c>
      <c r="F147" s="194">
        <v>1</v>
      </c>
      <c r="G147" s="195">
        <v>1</v>
      </c>
      <c r="H147" s="194">
        <v>12</v>
      </c>
      <c r="I147" s="194">
        <v>4</v>
      </c>
      <c r="J147" s="195">
        <v>5</v>
      </c>
      <c r="K147" s="194">
        <v>12</v>
      </c>
      <c r="L147" s="194">
        <v>5</v>
      </c>
      <c r="M147" s="195">
        <v>6</v>
      </c>
      <c r="N147" s="95"/>
      <c r="AU147" s="61"/>
    </row>
    <row r="148" spans="1:47" s="62" customFormat="1" ht="24.95" customHeight="1">
      <c r="A148" s="96"/>
      <c r="B148" s="60"/>
      <c r="C148" s="764" t="s">
        <v>731</v>
      </c>
      <c r="D148" s="764"/>
      <c r="E148" s="194">
        <v>7</v>
      </c>
      <c r="F148" s="194">
        <v>8</v>
      </c>
      <c r="G148" s="195">
        <v>4</v>
      </c>
      <c r="H148" s="194">
        <v>59</v>
      </c>
      <c r="I148" s="194">
        <v>26</v>
      </c>
      <c r="J148" s="195">
        <v>41</v>
      </c>
      <c r="K148" s="194">
        <v>66</v>
      </c>
      <c r="L148" s="194">
        <v>34</v>
      </c>
      <c r="M148" s="195">
        <v>45</v>
      </c>
      <c r="N148" s="95"/>
      <c r="AU148" s="61"/>
    </row>
    <row r="149" spans="1:47" s="62" customFormat="1" ht="24.95" customHeight="1">
      <c r="A149" s="96"/>
      <c r="B149" s="60"/>
      <c r="C149" s="764" t="s">
        <v>732</v>
      </c>
      <c r="D149" s="764"/>
      <c r="E149" s="473">
        <v>1355</v>
      </c>
      <c r="F149" s="473">
        <v>5459</v>
      </c>
      <c r="G149" s="480">
        <v>6233</v>
      </c>
      <c r="H149" s="473">
        <v>1655</v>
      </c>
      <c r="I149" s="473">
        <v>19442</v>
      </c>
      <c r="J149" s="480">
        <v>24678</v>
      </c>
      <c r="K149" s="473">
        <v>3010</v>
      </c>
      <c r="L149" s="473">
        <v>24901</v>
      </c>
      <c r="M149" s="480">
        <v>30911</v>
      </c>
      <c r="N149" s="95"/>
      <c r="AU149" s="61"/>
    </row>
    <row r="150" spans="1:47" s="62" customFormat="1" ht="24.95" customHeight="1">
      <c r="A150" s="96"/>
      <c r="B150" s="60"/>
      <c r="C150" s="854" t="s">
        <v>733</v>
      </c>
      <c r="D150" s="854"/>
      <c r="E150" s="854"/>
      <c r="F150" s="854"/>
      <c r="G150" s="854"/>
      <c r="H150" s="854"/>
      <c r="I150" s="854"/>
      <c r="J150" s="409"/>
      <c r="K150" s="491"/>
      <c r="L150" s="492"/>
      <c r="M150" s="95"/>
      <c r="AT150" s="61"/>
    </row>
    <row r="151" spans="1:47" s="62" customFormat="1" ht="35.1" customHeight="1">
      <c r="A151" s="96"/>
      <c r="B151" s="60"/>
      <c r="C151" s="854" t="s">
        <v>734</v>
      </c>
      <c r="D151" s="854"/>
      <c r="E151" s="854"/>
      <c r="F151" s="854"/>
      <c r="G151" s="854"/>
      <c r="H151" s="854"/>
      <c r="I151" s="854"/>
      <c r="J151" s="409"/>
      <c r="K151" s="409"/>
      <c r="L151" s="409"/>
      <c r="M151" s="95"/>
      <c r="AT151" s="61"/>
    </row>
    <row r="152" spans="1:47" s="62" customFormat="1" ht="58.5" customHeight="1">
      <c r="A152" s="96"/>
      <c r="B152" s="60"/>
      <c r="C152" s="854" t="s">
        <v>735</v>
      </c>
      <c r="D152" s="854"/>
      <c r="E152" s="854"/>
      <c r="F152" s="854"/>
      <c r="G152" s="854"/>
      <c r="H152" s="854"/>
      <c r="I152" s="854"/>
      <c r="J152" s="409"/>
      <c r="K152" s="409"/>
      <c r="L152" s="409"/>
      <c r="M152" s="95"/>
      <c r="AT152" s="61"/>
    </row>
    <row r="153" spans="1:47" s="62" customFormat="1" ht="24.95" customHeight="1">
      <c r="A153" s="96"/>
      <c r="B153" s="60"/>
      <c r="C153" s="854" t="s">
        <v>736</v>
      </c>
      <c r="D153" s="854"/>
      <c r="E153" s="854"/>
      <c r="F153" s="854"/>
      <c r="G153" s="854"/>
      <c r="H153" s="854"/>
      <c r="I153" s="854"/>
      <c r="J153" s="409"/>
      <c r="K153" s="485"/>
      <c r="L153" s="493"/>
      <c r="M153" s="95"/>
      <c r="AT153" s="61"/>
    </row>
    <row r="154" spans="1:47" s="62" customFormat="1" ht="24.95" customHeight="1">
      <c r="A154" s="96"/>
      <c r="B154" s="60"/>
      <c r="C154" s="102"/>
      <c r="D154" s="95"/>
      <c r="E154" s="95"/>
      <c r="F154" s="95"/>
      <c r="G154" s="95"/>
      <c r="H154" s="95"/>
      <c r="I154" s="95"/>
      <c r="J154" s="95"/>
      <c r="K154" s="95"/>
      <c r="L154" s="102"/>
      <c r="M154" s="95"/>
      <c r="AT154" s="61"/>
    </row>
    <row r="155" spans="1:47" s="62" customFormat="1" ht="24.95" customHeight="1">
      <c r="A155" s="96"/>
      <c r="B155" s="60"/>
      <c r="C155" s="427" t="str">
        <f>Índice!D102</f>
        <v>GRI 403-10</v>
      </c>
      <c r="D155" s="868" t="str">
        <f>Índice!E102</f>
        <v>Work-related ill health</v>
      </c>
      <c r="E155" s="869"/>
      <c r="F155" s="869"/>
      <c r="G155" s="869"/>
      <c r="H155" s="869"/>
      <c r="I155" s="869"/>
      <c r="J155" s="95"/>
      <c r="K155" s="95"/>
      <c r="L155" s="102"/>
      <c r="M155" s="95"/>
      <c r="AT155" s="61"/>
    </row>
    <row r="156" spans="1:47" s="62" customFormat="1" ht="24.95" customHeight="1">
      <c r="A156" s="96"/>
      <c r="B156" s="60"/>
      <c r="C156" s="875" t="s">
        <v>737</v>
      </c>
      <c r="D156" s="875"/>
      <c r="E156" s="875"/>
      <c r="F156" s="875"/>
      <c r="G156" s="875"/>
      <c r="H156" s="875"/>
      <c r="I156" s="875"/>
      <c r="J156" s="91"/>
      <c r="K156" s="91"/>
      <c r="L156" s="91"/>
      <c r="M156" s="192"/>
    </row>
    <row r="157" spans="1:47" s="62" customFormat="1" ht="24.95" customHeight="1">
      <c r="A157" s="96"/>
      <c r="B157" s="60"/>
      <c r="C157" s="725"/>
      <c r="D157" s="725"/>
      <c r="E157" s="725"/>
      <c r="F157" s="725"/>
      <c r="G157" s="725"/>
      <c r="H157" s="725"/>
      <c r="I157" s="725"/>
      <c r="J157" s="89"/>
      <c r="K157" s="89"/>
      <c r="L157" s="89"/>
      <c r="M157" s="192"/>
    </row>
    <row r="158" spans="1:47" s="62" customFormat="1" ht="24.95" customHeight="1">
      <c r="A158" s="96"/>
      <c r="B158" s="60"/>
      <c r="C158" s="725"/>
      <c r="D158" s="725"/>
      <c r="E158" s="725"/>
      <c r="F158" s="725"/>
      <c r="G158" s="725"/>
      <c r="H158" s="725"/>
      <c r="I158" s="725"/>
      <c r="J158" s="89"/>
      <c r="K158" s="89"/>
      <c r="L158" s="89"/>
      <c r="M158" s="192"/>
    </row>
    <row r="159" spans="1:47" s="62" customFormat="1" ht="24.95" customHeight="1">
      <c r="A159" s="96"/>
      <c r="B159" s="60"/>
      <c r="C159" s="725"/>
      <c r="D159" s="725"/>
      <c r="E159" s="725"/>
      <c r="F159" s="725"/>
      <c r="G159" s="725"/>
      <c r="H159" s="725"/>
      <c r="I159" s="725"/>
      <c r="J159" s="89"/>
      <c r="K159" s="89"/>
      <c r="L159" s="89"/>
      <c r="M159" s="192"/>
    </row>
    <row r="160" spans="1:47" s="62" customFormat="1" ht="24.95" customHeight="1">
      <c r="A160" s="96"/>
      <c r="B160" s="60"/>
      <c r="C160" s="725"/>
      <c r="D160" s="725"/>
      <c r="E160" s="725"/>
      <c r="F160" s="725"/>
      <c r="G160" s="725"/>
      <c r="H160" s="725"/>
      <c r="I160" s="725"/>
      <c r="J160" s="89"/>
      <c r="K160" s="89"/>
      <c r="L160" s="89"/>
      <c r="M160" s="192"/>
    </row>
    <row r="161" spans="1:13" s="62" customFormat="1" ht="24.95" customHeight="1">
      <c r="A161" s="96"/>
      <c r="B161" s="60"/>
      <c r="C161" s="725"/>
      <c r="D161" s="725"/>
      <c r="E161" s="725"/>
      <c r="F161" s="725"/>
      <c r="G161" s="725"/>
      <c r="H161" s="725"/>
      <c r="I161" s="725"/>
      <c r="J161" s="89"/>
      <c r="K161" s="89"/>
      <c r="L161" s="89"/>
      <c r="M161" s="192"/>
    </row>
    <row r="162" spans="1:13" s="62" customFormat="1" ht="24.95" customHeight="1">
      <c r="A162" s="96"/>
      <c r="B162" s="60"/>
      <c r="C162" s="725"/>
      <c r="D162" s="725"/>
      <c r="E162" s="725"/>
      <c r="F162" s="725"/>
      <c r="G162" s="725"/>
      <c r="H162" s="725"/>
      <c r="I162" s="725"/>
      <c r="J162" s="89"/>
      <c r="K162" s="89"/>
      <c r="L162" s="89"/>
      <c r="M162" s="192"/>
    </row>
    <row r="163" spans="1:13" s="62" customFormat="1" ht="24.95" customHeight="1">
      <c r="A163" s="96"/>
      <c r="B163" s="60"/>
      <c r="C163" s="725"/>
      <c r="D163" s="725"/>
      <c r="E163" s="725"/>
      <c r="F163" s="725"/>
      <c r="G163" s="725"/>
      <c r="H163" s="725"/>
      <c r="I163" s="725"/>
      <c r="J163" s="89"/>
      <c r="K163" s="89"/>
      <c r="L163" s="89"/>
      <c r="M163" s="192"/>
    </row>
    <row r="164" spans="1:13" s="62" customFormat="1" ht="24.95" customHeight="1">
      <c r="A164" s="96"/>
      <c r="B164" s="60"/>
      <c r="C164" s="89"/>
      <c r="D164" s="89"/>
      <c r="E164" s="89"/>
      <c r="F164" s="89"/>
      <c r="G164" s="89"/>
      <c r="H164" s="89"/>
      <c r="I164" s="89"/>
      <c r="J164" s="89"/>
      <c r="K164" s="89"/>
      <c r="L164" s="89"/>
      <c r="M164" s="192"/>
    </row>
    <row r="165" spans="1:13" s="62" customFormat="1" ht="24.95" customHeight="1">
      <c r="A165" s="96"/>
      <c r="B165" s="60"/>
      <c r="C165" s="427" t="str">
        <f>Índice!D103</f>
        <v>GRI EU16</v>
      </c>
      <c r="D165" s="868" t="str">
        <f>Índice!E103</f>
        <v>Policies and requirements regarding health and safety of employees and employees of contractors and subcontractors</v>
      </c>
      <c r="E165" s="869"/>
      <c r="F165" s="869"/>
      <c r="G165" s="869"/>
      <c r="H165" s="869"/>
      <c r="I165" s="869"/>
      <c r="J165" s="89"/>
      <c r="K165" s="89"/>
      <c r="L165" s="89"/>
      <c r="M165" s="192"/>
    </row>
    <row r="166" spans="1:13" s="62" customFormat="1" ht="24.95" customHeight="1">
      <c r="A166" s="96"/>
      <c r="B166" s="60"/>
      <c r="C166" s="875" t="s">
        <v>738</v>
      </c>
      <c r="D166" s="875"/>
      <c r="E166" s="875"/>
      <c r="F166" s="875"/>
      <c r="G166" s="875"/>
      <c r="H166" s="875"/>
      <c r="I166" s="875"/>
      <c r="J166" s="91"/>
      <c r="K166" s="91"/>
      <c r="L166" s="91"/>
      <c r="M166" s="192"/>
    </row>
    <row r="167" spans="1:13" s="62" customFormat="1" ht="24.95" customHeight="1">
      <c r="A167" s="96"/>
      <c r="B167" s="60"/>
      <c r="C167" s="725"/>
      <c r="D167" s="725"/>
      <c r="E167" s="725"/>
      <c r="F167" s="725"/>
      <c r="G167" s="725"/>
      <c r="H167" s="725"/>
      <c r="I167" s="725"/>
      <c r="J167" s="89"/>
      <c r="K167" s="89"/>
      <c r="L167" s="89"/>
      <c r="M167" s="192"/>
    </row>
    <row r="168" spans="1:13" s="62" customFormat="1" ht="24.95" customHeight="1">
      <c r="A168" s="96"/>
      <c r="B168" s="60"/>
      <c r="C168" s="725"/>
      <c r="D168" s="725"/>
      <c r="E168" s="725"/>
      <c r="F168" s="725"/>
      <c r="G168" s="725"/>
      <c r="H168" s="725"/>
      <c r="I168" s="725"/>
      <c r="J168" s="89"/>
      <c r="K168" s="89"/>
      <c r="L168" s="89"/>
      <c r="M168" s="192"/>
    </row>
    <row r="169" spans="1:13" s="62" customFormat="1" ht="24.95" customHeight="1">
      <c r="A169" s="96"/>
      <c r="B169" s="60"/>
      <c r="C169" s="725"/>
      <c r="D169" s="725"/>
      <c r="E169" s="725"/>
      <c r="F169" s="725"/>
      <c r="G169" s="725"/>
      <c r="H169" s="725"/>
      <c r="I169" s="725"/>
      <c r="J169" s="89"/>
      <c r="K169" s="89"/>
      <c r="L169" s="89"/>
      <c r="M169" s="192"/>
    </row>
    <row r="170" spans="1:13" s="62" customFormat="1" ht="24.95" customHeight="1">
      <c r="A170" s="96"/>
      <c r="B170" s="60"/>
      <c r="C170" s="725"/>
      <c r="D170" s="725"/>
      <c r="E170" s="725"/>
      <c r="F170" s="725"/>
      <c r="G170" s="725"/>
      <c r="H170" s="725"/>
      <c r="I170" s="725"/>
      <c r="J170" s="89"/>
      <c r="K170" s="89"/>
      <c r="L170" s="89"/>
      <c r="M170" s="192"/>
    </row>
    <row r="171" spans="1:13" s="62" customFormat="1" ht="24.95" customHeight="1">
      <c r="A171" s="96"/>
      <c r="B171" s="60"/>
      <c r="C171" s="725"/>
      <c r="D171" s="725"/>
      <c r="E171" s="725"/>
      <c r="F171" s="725"/>
      <c r="G171" s="725"/>
      <c r="H171" s="725"/>
      <c r="I171" s="725"/>
      <c r="J171" s="89"/>
      <c r="K171" s="89"/>
      <c r="L171" s="89"/>
      <c r="M171" s="192"/>
    </row>
    <row r="172" spans="1:13" s="62" customFormat="1" ht="24.95" customHeight="1">
      <c r="A172" s="96"/>
      <c r="B172" s="60"/>
      <c r="C172" s="725"/>
      <c r="D172" s="725"/>
      <c r="E172" s="725"/>
      <c r="F172" s="725"/>
      <c r="G172" s="725"/>
      <c r="H172" s="725"/>
      <c r="I172" s="725"/>
      <c r="J172" s="89"/>
      <c r="K172" s="89"/>
      <c r="L172" s="89"/>
      <c r="M172" s="192"/>
    </row>
    <row r="173" spans="1:13" s="62" customFormat="1" ht="24.95" customHeight="1">
      <c r="A173" s="96"/>
      <c r="B173" s="60"/>
      <c r="C173" s="725"/>
      <c r="D173" s="725"/>
      <c r="E173" s="725"/>
      <c r="F173" s="725"/>
      <c r="G173" s="725"/>
      <c r="H173" s="725"/>
      <c r="I173" s="725"/>
      <c r="J173" s="89"/>
      <c r="K173" s="89"/>
      <c r="L173" s="89"/>
      <c r="M173" s="192"/>
    </row>
    <row r="174" spans="1:13" s="62" customFormat="1" ht="24.95" customHeight="1">
      <c r="A174" s="96"/>
      <c r="B174" s="60"/>
      <c r="C174" s="725"/>
      <c r="D174" s="725"/>
      <c r="E174" s="725"/>
      <c r="F174" s="725"/>
      <c r="G174" s="725"/>
      <c r="H174" s="725"/>
      <c r="I174" s="725"/>
      <c r="J174" s="89"/>
      <c r="K174" s="89"/>
      <c r="L174" s="89"/>
      <c r="M174" s="192"/>
    </row>
    <row r="175" spans="1:13" s="62" customFormat="1" ht="24.95" customHeight="1">
      <c r="A175" s="96"/>
      <c r="B175" s="60"/>
      <c r="C175" s="725"/>
      <c r="D175" s="725"/>
      <c r="E175" s="725"/>
      <c r="F175" s="725"/>
      <c r="G175" s="725"/>
      <c r="H175" s="725"/>
      <c r="I175" s="725"/>
      <c r="J175" s="89"/>
      <c r="K175" s="89"/>
      <c r="L175" s="89"/>
      <c r="M175" s="192"/>
    </row>
    <row r="176" spans="1:13" s="62" customFormat="1" ht="24.95" customHeight="1">
      <c r="A176" s="96"/>
      <c r="B176" s="60"/>
      <c r="C176" s="725"/>
      <c r="D176" s="725"/>
      <c r="E176" s="725"/>
      <c r="F176" s="725"/>
      <c r="G176" s="725"/>
      <c r="H176" s="725"/>
      <c r="I176" s="725"/>
      <c r="J176" s="89"/>
      <c r="K176" s="89"/>
      <c r="L176" s="89"/>
      <c r="M176" s="192"/>
    </row>
    <row r="177" spans="1:46" s="62" customFormat="1" ht="24.95" customHeight="1">
      <c r="A177" s="96"/>
      <c r="B177" s="60"/>
      <c r="C177" s="725"/>
      <c r="D177" s="725"/>
      <c r="E177" s="725"/>
      <c r="F177" s="725"/>
      <c r="G177" s="725"/>
      <c r="H177" s="725"/>
      <c r="I177" s="725"/>
      <c r="J177" s="89"/>
      <c r="K177" s="89"/>
      <c r="L177" s="89"/>
      <c r="M177" s="192"/>
    </row>
    <row r="178" spans="1:46" s="62" customFormat="1" ht="24.95" customHeight="1">
      <c r="A178" s="96"/>
      <c r="B178" s="60"/>
      <c r="C178" s="89"/>
      <c r="D178" s="89"/>
      <c r="E178" s="89"/>
      <c r="F178" s="89"/>
      <c r="G178" s="89"/>
      <c r="H178" s="89"/>
      <c r="I178" s="89"/>
      <c r="J178" s="89"/>
      <c r="K178" s="89"/>
      <c r="L178" s="89"/>
      <c r="M178" s="192"/>
    </row>
    <row r="179" spans="1:46" s="62" customFormat="1" ht="35.1" customHeight="1">
      <c r="A179" s="96"/>
      <c r="B179" s="60"/>
      <c r="C179" s="494" t="str">
        <f>Índice!D104</f>
        <v>SASB EM-EP-320a.1</v>
      </c>
      <c r="D179" s="868" t="str">
        <f>Índice!E104</f>
        <v>Total recordable injury rate (TRIR), fatality rate, near miss frequency rate (NMFR) and average hours of health, safety, and emergency response training for full-time employees and contractors.</v>
      </c>
      <c r="E179" s="869"/>
      <c r="F179" s="869"/>
      <c r="G179" s="869"/>
      <c r="H179" s="869"/>
      <c r="I179" s="869"/>
    </row>
    <row r="180" spans="1:46" s="62" customFormat="1" ht="35.1" customHeight="1">
      <c r="A180" s="96"/>
      <c r="B180" s="60"/>
      <c r="C180" s="495" t="str">
        <f>Índice!D105</f>
        <v>SASB EM-EP-320a.2</v>
      </c>
      <c r="D180" s="868" t="str">
        <f>Índice!E105</f>
        <v>(1) Total recordable injury rate (TRIR), (2) Fatality rate, and (3) Near miss frequency rate (NMFR)</v>
      </c>
      <c r="E180" s="869"/>
      <c r="F180" s="869"/>
      <c r="G180" s="869"/>
      <c r="H180" s="869"/>
      <c r="I180" s="869"/>
      <c r="J180" s="60"/>
      <c r="K180" s="60"/>
      <c r="L180" s="102"/>
      <c r="M180" s="95"/>
      <c r="AT180" s="61"/>
    </row>
    <row r="181" spans="1:46" s="62" customFormat="1" ht="35.1" customHeight="1">
      <c r="A181" s="96"/>
      <c r="B181" s="82"/>
      <c r="C181" s="885" t="s">
        <v>739</v>
      </c>
      <c r="D181" s="886"/>
      <c r="E181" s="886"/>
      <c r="F181" s="886"/>
      <c r="G181" s="886"/>
      <c r="H181" s="886"/>
      <c r="I181" s="886"/>
      <c r="J181" s="85"/>
      <c r="K181" s="85"/>
      <c r="L181" s="85"/>
      <c r="M181" s="192"/>
    </row>
    <row r="182" spans="1:46" s="62" customFormat="1" ht="24.95" customHeight="1">
      <c r="A182" s="96"/>
      <c r="B182" s="60"/>
      <c r="C182" s="496" t="s">
        <v>746</v>
      </c>
      <c r="D182" s="65"/>
      <c r="E182" s="65"/>
      <c r="F182" s="65"/>
      <c r="G182" s="65"/>
    </row>
    <row r="183" spans="1:46" s="62" customFormat="1" ht="24.95" customHeight="1">
      <c r="A183" s="96"/>
      <c r="B183" s="82"/>
      <c r="C183" s="884" t="s">
        <v>740</v>
      </c>
      <c r="D183" s="884"/>
      <c r="E183" s="872">
        <v>2023</v>
      </c>
      <c r="F183" s="872"/>
      <c r="G183" s="872"/>
      <c r="H183" s="887">
        <v>2024</v>
      </c>
      <c r="I183" s="887"/>
      <c r="J183" s="888"/>
    </row>
    <row r="184" spans="1:46" s="62" customFormat="1" ht="35.1" customHeight="1" thickBot="1">
      <c r="A184" s="96"/>
      <c r="B184" s="82"/>
      <c r="C184" s="879"/>
      <c r="D184" s="879"/>
      <c r="E184" s="448" t="s">
        <v>741</v>
      </c>
      <c r="F184" s="448" t="s">
        <v>723</v>
      </c>
      <c r="G184" s="448" t="s">
        <v>742</v>
      </c>
      <c r="H184" s="449" t="s">
        <v>741</v>
      </c>
      <c r="I184" s="449" t="s">
        <v>723</v>
      </c>
      <c r="J184" s="497" t="s">
        <v>742</v>
      </c>
    </row>
    <row r="185" spans="1:46" s="62" customFormat="1" ht="24.95" customHeight="1">
      <c r="A185" s="96"/>
      <c r="B185" s="82"/>
      <c r="C185" s="878" t="s">
        <v>743</v>
      </c>
      <c r="D185" s="878"/>
      <c r="E185" s="339">
        <v>0</v>
      </c>
      <c r="F185" s="339">
        <v>0</v>
      </c>
      <c r="G185" s="339">
        <v>0</v>
      </c>
      <c r="H185" s="331">
        <v>0</v>
      </c>
      <c r="I185" s="331">
        <v>0</v>
      </c>
      <c r="J185" s="331">
        <v>0</v>
      </c>
    </row>
    <row r="186" spans="1:46" s="62" customFormat="1" ht="35.1" customHeight="1">
      <c r="A186" s="96"/>
      <c r="B186" s="82"/>
      <c r="C186" s="764" t="s">
        <v>726</v>
      </c>
      <c r="D186" s="764"/>
      <c r="E186" s="373">
        <v>2.09</v>
      </c>
      <c r="F186" s="373">
        <v>3.19</v>
      </c>
      <c r="G186" s="373">
        <v>2.92</v>
      </c>
      <c r="H186" s="237">
        <v>1.83</v>
      </c>
      <c r="I186" s="237">
        <v>0.66</v>
      </c>
      <c r="J186" s="237">
        <v>0.97</v>
      </c>
    </row>
    <row r="187" spans="1:46" s="62" customFormat="1" ht="24.95" customHeight="1">
      <c r="A187" s="96"/>
      <c r="B187" s="82"/>
      <c r="C187" s="764" t="s">
        <v>728</v>
      </c>
      <c r="D187" s="764"/>
      <c r="E187" s="373">
        <v>29.3</v>
      </c>
      <c r="F187" s="373">
        <v>2.83</v>
      </c>
      <c r="G187" s="373">
        <v>9.5399999999999991</v>
      </c>
      <c r="H187" s="237">
        <v>29.36</v>
      </c>
      <c r="I187" s="237">
        <v>3.29</v>
      </c>
      <c r="J187" s="237">
        <v>10.16</v>
      </c>
    </row>
    <row r="188" spans="1:46" s="62" customFormat="1" ht="24.95" customHeight="1">
      <c r="A188" s="96"/>
      <c r="B188" s="82"/>
      <c r="C188" s="854" t="s">
        <v>744</v>
      </c>
      <c r="D188" s="854"/>
      <c r="E188" s="854"/>
      <c r="F188" s="854"/>
      <c r="G188" s="854"/>
      <c r="H188" s="854"/>
      <c r="I188" s="854"/>
      <c r="J188" s="59"/>
      <c r="K188" s="59"/>
      <c r="L188" s="387"/>
    </row>
    <row r="189" spans="1:46" s="62" customFormat="1" ht="24.95" customHeight="1">
      <c r="A189" s="96"/>
      <c r="B189" s="82"/>
      <c r="C189" s="854"/>
      <c r="D189" s="854"/>
      <c r="E189" s="854"/>
      <c r="F189" s="854"/>
      <c r="G189" s="854"/>
      <c r="H189" s="854"/>
      <c r="I189" s="854"/>
      <c r="J189" s="59"/>
      <c r="K189" s="59"/>
      <c r="L189" s="387"/>
    </row>
    <row r="190" spans="1:46" s="62" customFormat="1" ht="24.95" customHeight="1">
      <c r="A190" s="96"/>
      <c r="B190" s="82"/>
      <c r="C190" s="854"/>
      <c r="D190" s="854"/>
      <c r="E190" s="854"/>
      <c r="F190" s="854"/>
      <c r="G190" s="854"/>
      <c r="H190" s="854"/>
      <c r="I190" s="854"/>
      <c r="J190" s="59"/>
      <c r="K190" s="59"/>
      <c r="L190" s="387"/>
    </row>
    <row r="191" spans="1:46" s="62" customFormat="1" ht="24.95" customHeight="1">
      <c r="A191" s="96"/>
      <c r="B191" s="60"/>
      <c r="C191" s="498" t="s">
        <v>745</v>
      </c>
      <c r="D191" s="498"/>
      <c r="E191" s="498"/>
      <c r="F191" s="498"/>
      <c r="G191" s="498"/>
      <c r="H191" s="498"/>
      <c r="I191" s="500"/>
    </row>
    <row r="192" spans="1:46" s="62" customFormat="1" ht="24.95" customHeight="1">
      <c r="A192" s="96"/>
      <c r="B192" s="60"/>
      <c r="C192" s="131"/>
    </row>
    <row r="193" spans="1:46" s="62" customFormat="1" ht="35.1" customHeight="1">
      <c r="A193" s="96"/>
      <c r="B193" s="60"/>
      <c r="C193" s="427" t="str">
        <f>Índice!D106</f>
        <v>SASB IF-EU-320a.1</v>
      </c>
      <c r="D193" s="890" t="str">
        <f>Índice!E106</f>
        <v>Total recordable incident rate (TRIR), fatality rate and near miss frequency rate (NMFR) for direct employees and contractors.</v>
      </c>
      <c r="E193" s="891"/>
      <c r="F193" s="891"/>
      <c r="G193" s="891"/>
      <c r="H193" s="891"/>
      <c r="I193" s="892"/>
      <c r="J193" s="60"/>
      <c r="K193" s="60"/>
      <c r="L193" s="102"/>
      <c r="M193" s="95"/>
      <c r="AT193" s="61"/>
    </row>
    <row r="194" spans="1:46" s="62" customFormat="1" ht="35.1" customHeight="1">
      <c r="A194" s="96"/>
      <c r="B194" s="60"/>
      <c r="C194" s="885" t="s">
        <v>748</v>
      </c>
      <c r="D194" s="886"/>
      <c r="E194" s="886"/>
      <c r="F194" s="886"/>
      <c r="G194" s="886"/>
      <c r="H194" s="886"/>
      <c r="I194" s="886"/>
      <c r="J194" s="85"/>
      <c r="K194" s="85"/>
      <c r="L194" s="85"/>
      <c r="M194" s="192"/>
    </row>
    <row r="195" spans="1:46" s="62" customFormat="1" ht="24.95" customHeight="1">
      <c r="A195" s="96"/>
      <c r="B195" s="60"/>
      <c r="C195" s="496" t="s">
        <v>747</v>
      </c>
    </row>
    <row r="196" spans="1:46" s="62" customFormat="1" ht="24.95" customHeight="1">
      <c r="A196" s="96"/>
      <c r="B196" s="60"/>
      <c r="C196" s="884" t="s">
        <v>749</v>
      </c>
      <c r="D196" s="884"/>
      <c r="E196" s="889">
        <v>2023</v>
      </c>
      <c r="F196" s="889"/>
      <c r="G196" s="889"/>
      <c r="H196" s="887">
        <v>2024</v>
      </c>
      <c r="I196" s="887"/>
      <c r="J196" s="888"/>
    </row>
    <row r="197" spans="1:46" s="62" customFormat="1" ht="35.1" customHeight="1" thickBot="1">
      <c r="A197" s="96"/>
      <c r="B197" s="60"/>
      <c r="C197" s="879"/>
      <c r="D197" s="879"/>
      <c r="E197" s="448" t="s">
        <v>741</v>
      </c>
      <c r="F197" s="448" t="s">
        <v>723</v>
      </c>
      <c r="G197" s="448" t="s">
        <v>742</v>
      </c>
      <c r="H197" s="449" t="s">
        <v>741</v>
      </c>
      <c r="I197" s="449" t="s">
        <v>723</v>
      </c>
      <c r="J197" s="497" t="s">
        <v>742</v>
      </c>
    </row>
    <row r="198" spans="1:46" s="62" customFormat="1" ht="24.95" customHeight="1">
      <c r="A198" s="96"/>
      <c r="B198" s="60"/>
      <c r="C198" s="878" t="s">
        <v>743</v>
      </c>
      <c r="D198" s="878"/>
      <c r="E198" s="339">
        <v>0</v>
      </c>
      <c r="F198" s="339">
        <v>0</v>
      </c>
      <c r="G198" s="339">
        <v>0</v>
      </c>
      <c r="H198" s="331">
        <v>0</v>
      </c>
      <c r="I198" s="331">
        <v>0</v>
      </c>
      <c r="J198" s="331">
        <v>0</v>
      </c>
    </row>
    <row r="199" spans="1:46" s="62" customFormat="1" ht="35.1" customHeight="1">
      <c r="A199" s="96"/>
      <c r="B199" s="60"/>
      <c r="C199" s="764" t="s">
        <v>726</v>
      </c>
      <c r="D199" s="764"/>
      <c r="E199" s="339">
        <v>1.99</v>
      </c>
      <c r="F199" s="339">
        <v>1.81</v>
      </c>
      <c r="G199" s="339">
        <v>1.88</v>
      </c>
      <c r="H199" s="331">
        <v>1.87</v>
      </c>
      <c r="I199" s="331">
        <v>1.1599999999999999</v>
      </c>
      <c r="J199" s="331">
        <v>1.44</v>
      </c>
    </row>
    <row r="200" spans="1:46" s="62" customFormat="1" ht="24.95" customHeight="1">
      <c r="A200" s="96"/>
      <c r="B200" s="60"/>
      <c r="C200" s="764" t="s">
        <v>728</v>
      </c>
      <c r="D200" s="764"/>
      <c r="E200" s="339">
        <v>19.89</v>
      </c>
      <c r="F200" s="339">
        <v>3.17</v>
      </c>
      <c r="G200" s="339">
        <v>9.9499999999999993</v>
      </c>
      <c r="H200" s="331">
        <v>21.82</v>
      </c>
      <c r="I200" s="331">
        <v>5.82</v>
      </c>
      <c r="J200" s="331">
        <v>11.96</v>
      </c>
    </row>
    <row r="201" spans="1:46" s="62" customFormat="1" ht="24.95" customHeight="1">
      <c r="A201" s="96"/>
      <c r="B201" s="60"/>
      <c r="C201" s="498" t="s">
        <v>750</v>
      </c>
      <c r="D201" s="61"/>
    </row>
    <row r="202" spans="1:46" s="62" customFormat="1" ht="24.95" customHeight="1">
      <c r="A202" s="96"/>
      <c r="B202" s="61"/>
    </row>
    <row r="203" spans="1:46" s="62" customFormat="1" ht="24.95" customHeight="1">
      <c r="A203" s="96"/>
      <c r="B203" s="61"/>
    </row>
    <row r="204" spans="1:46" s="62" customFormat="1" ht="24.95" customHeight="1">
      <c r="A204" s="96"/>
      <c r="B204" s="61"/>
    </row>
    <row r="205" spans="1:46" s="62" customFormat="1" ht="24.95" customHeight="1">
      <c r="A205" s="96"/>
      <c r="B205" s="61"/>
    </row>
    <row r="206" spans="1:46" s="62" customFormat="1" ht="24.95" customHeight="1">
      <c r="A206" s="96"/>
      <c r="B206" s="61"/>
    </row>
    <row r="207" spans="1:46" s="62" customFormat="1" ht="24.95" customHeight="1">
      <c r="A207" s="96"/>
      <c r="B207" s="61"/>
    </row>
    <row r="208" spans="1:46" s="62" customFormat="1" ht="24.95" customHeight="1">
      <c r="A208" s="96"/>
      <c r="B208" s="61"/>
    </row>
    <row r="209" spans="1:2" s="62" customFormat="1" ht="24.95" customHeight="1">
      <c r="A209" s="96"/>
      <c r="B209" s="61"/>
    </row>
    <row r="210" spans="1:2" s="62" customFormat="1" ht="24.95" customHeight="1">
      <c r="A210" s="96"/>
      <c r="B210" s="61"/>
    </row>
    <row r="211" spans="1:2" s="62" customFormat="1" ht="24.95" customHeight="1">
      <c r="A211" s="96"/>
      <c r="B211" s="61"/>
    </row>
    <row r="212" spans="1:2" s="62" customFormat="1" ht="24.95" customHeight="1">
      <c r="A212" s="96"/>
      <c r="B212" s="61"/>
    </row>
    <row r="213" spans="1:2" s="62" customFormat="1" ht="24.95" customHeight="1">
      <c r="A213" s="96"/>
      <c r="B213" s="61"/>
    </row>
    <row r="214" spans="1:2" s="62" customFormat="1" ht="24.95" customHeight="1">
      <c r="A214" s="96"/>
      <c r="B214" s="61"/>
    </row>
    <row r="215" spans="1:2" s="62" customFormat="1" ht="24.95" customHeight="1">
      <c r="A215" s="96"/>
      <c r="B215" s="61"/>
    </row>
    <row r="216" spans="1:2" s="62" customFormat="1" ht="24.95" customHeight="1">
      <c r="A216" s="96"/>
      <c r="B216" s="61"/>
    </row>
    <row r="217" spans="1:2" s="62" customFormat="1" ht="24.95" customHeight="1">
      <c r="A217" s="96"/>
      <c r="B217" s="61"/>
    </row>
    <row r="218" spans="1:2" s="62" customFormat="1" ht="24.95" customHeight="1">
      <c r="A218" s="96"/>
      <c r="B218" s="61"/>
    </row>
    <row r="219" spans="1:2" s="62" customFormat="1" ht="24.95" customHeight="1">
      <c r="A219" s="96"/>
      <c r="B219" s="61"/>
    </row>
    <row r="220" spans="1:2" s="62" customFormat="1" ht="24.95" customHeight="1">
      <c r="A220" s="96"/>
      <c r="B220" s="61"/>
    </row>
    <row r="221" spans="1:2" s="62" customFormat="1" ht="24.95" customHeight="1">
      <c r="A221" s="96"/>
      <c r="B221" s="61"/>
    </row>
    <row r="222" spans="1:2" s="62" customFormat="1" ht="24.95" customHeight="1">
      <c r="A222" s="96"/>
      <c r="B222" s="61"/>
    </row>
    <row r="223" spans="1:2" s="62" customFormat="1" ht="24.95" customHeight="1">
      <c r="A223" s="96"/>
      <c r="B223" s="61"/>
    </row>
    <row r="224" spans="1:2" s="62" customFormat="1" ht="24.95" customHeight="1">
      <c r="A224" s="96"/>
      <c r="B224" s="61"/>
    </row>
    <row r="225" spans="1:2" s="62" customFormat="1" ht="24.95" customHeight="1">
      <c r="A225" s="96"/>
      <c r="B225" s="61"/>
    </row>
    <row r="226" spans="1:2"/>
    <row r="227" spans="1:2"/>
    <row r="228" spans="1:2"/>
    <row r="229" spans="1:2"/>
    <row r="230" spans="1:2"/>
    <row r="231" spans="1:2"/>
    <row r="232" spans="1:2"/>
    <row r="233" spans="1:2"/>
    <row r="234" spans="1:2"/>
    <row r="235" spans="1:2"/>
    <row r="236" spans="1:2"/>
    <row r="237" spans="1:2"/>
    <row r="238" spans="1:2"/>
    <row r="239" spans="1:2"/>
    <row r="240" spans="1:2"/>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sheetData>
  <sheetProtection algorithmName="SHA-512" hashValue="yos+fTrd8+I+9ENOLIdd4MsuG/Kl7TRvlB6kvDlKfZceF5/RInKnREbZuEm45ExVpSqK8tnMc+9J5coBhy3qfg==" saltValue="VFXlVmanX6HwfcQt2/YOKg==" spinCount="100000" sheet="1" objects="1" scenarios="1" formatColumns="0" formatRows="0" autoFilter="0"/>
  <mergeCells count="76">
    <mergeCell ref="C194:I194"/>
    <mergeCell ref="H183:J183"/>
    <mergeCell ref="C188:I190"/>
    <mergeCell ref="D193:I193"/>
    <mergeCell ref="C187:D187"/>
    <mergeCell ref="C186:D186"/>
    <mergeCell ref="C185:D185"/>
    <mergeCell ref="C183:D184"/>
    <mergeCell ref="E183:G183"/>
    <mergeCell ref="C200:D200"/>
    <mergeCell ref="C199:D199"/>
    <mergeCell ref="C198:D198"/>
    <mergeCell ref="C196:D197"/>
    <mergeCell ref="H196:J196"/>
    <mergeCell ref="E196:G196"/>
    <mergeCell ref="C181:I181"/>
    <mergeCell ref="C149:D149"/>
    <mergeCell ref="C146:D146"/>
    <mergeCell ref="C145:D145"/>
    <mergeCell ref="C144:D144"/>
    <mergeCell ref="C148:D148"/>
    <mergeCell ref="D155:I155"/>
    <mergeCell ref="C156:I163"/>
    <mergeCell ref="D165:I165"/>
    <mergeCell ref="C150:I150"/>
    <mergeCell ref="C151:I151"/>
    <mergeCell ref="C152:I152"/>
    <mergeCell ref="C153:I153"/>
    <mergeCell ref="C166:I177"/>
    <mergeCell ref="D179:I179"/>
    <mergeCell ref="D180:I180"/>
    <mergeCell ref="C143:D143"/>
    <mergeCell ref="C137:I138"/>
    <mergeCell ref="E140:G140"/>
    <mergeCell ref="C140:D141"/>
    <mergeCell ref="C147:D147"/>
    <mergeCell ref="C142:D142"/>
    <mergeCell ref="D113:I113"/>
    <mergeCell ref="C114:I124"/>
    <mergeCell ref="D126:I126"/>
    <mergeCell ref="C70:I80"/>
    <mergeCell ref="D82:I82"/>
    <mergeCell ref="C83:I89"/>
    <mergeCell ref="D91:I91"/>
    <mergeCell ref="C98:I111"/>
    <mergeCell ref="D56:I56"/>
    <mergeCell ref="C57:I68"/>
    <mergeCell ref="D69:I69"/>
    <mergeCell ref="D40:I40"/>
    <mergeCell ref="C41:I44"/>
    <mergeCell ref="D46:I46"/>
    <mergeCell ref="C47:I54"/>
    <mergeCell ref="D28:I28"/>
    <mergeCell ref="C29:I30"/>
    <mergeCell ref="C38:D38"/>
    <mergeCell ref="C37:D37"/>
    <mergeCell ref="C36:D36"/>
    <mergeCell ref="C35:D35"/>
    <mergeCell ref="C34:D34"/>
    <mergeCell ref="C32:D33"/>
    <mergeCell ref="D7:I7"/>
    <mergeCell ref="C8:I26"/>
    <mergeCell ref="H140:J140"/>
    <mergeCell ref="K140:M140"/>
    <mergeCell ref="C127:I128"/>
    <mergeCell ref="C132:D132"/>
    <mergeCell ref="C131:D131"/>
    <mergeCell ref="C130:D130"/>
    <mergeCell ref="C129:D129"/>
    <mergeCell ref="C133:G133"/>
    <mergeCell ref="C134:G134"/>
    <mergeCell ref="D136:I136"/>
    <mergeCell ref="G32:H32"/>
    <mergeCell ref="I32:J32"/>
    <mergeCell ref="C92:I95"/>
    <mergeCell ref="D97:I97"/>
  </mergeCells>
  <hyperlinks>
    <hyperlink ref="E3" location="'Saúde, bem-estar e segurança'!C7" display="GRI 3-3" xr:uid="{3B830563-7689-43F3-ADD9-4127A7FA9286}"/>
    <hyperlink ref="F3" location="'Saúde, bem-estar e segurança'!C28" display="GRI 401-3" xr:uid="{9BD287D3-AC56-4E28-8DF8-5892E9939C05}"/>
    <hyperlink ref="G3" location="'Saúde, bem-estar e segurança'!C40" display="GRI 402-1" xr:uid="{1868EB6D-0534-48A8-A60B-B4D235B8191E}"/>
    <hyperlink ref="H3" location="'Saúde, bem-estar e segurança'!C46" display="GRI 403-1" xr:uid="{FF350AFF-1CE7-4706-B52B-B31D7AF9EF7C}"/>
    <hyperlink ref="I3" location="'Saúde, bem-estar e segurança'!C56" display="GRI 403-2" xr:uid="{887C8657-2D06-4C82-AC29-C128CAC323E8}"/>
    <hyperlink ref="E4" location="'Saúde, bem-estar e segurança'!C69" display="GRI 403-3" xr:uid="{CEBF9D1E-062C-46BF-B915-AF1C7B44C950}"/>
    <hyperlink ref="F4" location="'Saúde, bem-estar e segurança'!C82" display="GRI 403-4" xr:uid="{83C35A47-7C31-45E7-964B-705B220A4D69}"/>
    <hyperlink ref="G4" location="'Saúde, bem-estar e segurança'!C91" display="GRI 403-5" xr:uid="{23785D39-762B-4C26-B174-74B468F61889}"/>
    <hyperlink ref="H4" location="'Saúde, bem-estar e segurança'!C97" display="GRI 403-6" xr:uid="{265AFB7C-2926-4E4E-BB16-7A7E0561C43D}"/>
    <hyperlink ref="I4" location="'Saúde, bem-estar e segurança'!C113" display="GRI 403-7" xr:uid="{F4D4728B-A3C8-4096-96D7-26F55E80CF41}"/>
    <hyperlink ref="E5" location="'Saúde, bem-estar e segurança'!C126" display="GRI 403-8" xr:uid="{A302A544-D75B-43EB-8A45-BC5E90A7BBAB}"/>
    <hyperlink ref="F5" location="'Saúde, bem-estar e segurança'!C136" display="GRI 403-9" xr:uid="{B00F1603-1915-47C9-9060-F4051E1B6B94}"/>
    <hyperlink ref="G5" location="'Saúde, bem-estar e segurança'!C155" display="GRI 403-10" xr:uid="{913D1091-08DB-4223-A0D8-51B0B2EC5AF2}"/>
    <hyperlink ref="H5" location="'Saúde, bem-estar e segurança'!C165" display="GRI EU16" xr:uid="{41898F58-1E3F-4728-A409-BD0F827372DD}"/>
    <hyperlink ref="I5" location="'Saúde, bem-estar e segurança'!C179" display="SASB EM-EP-320a.1" xr:uid="{C42CC3E0-C748-4B74-BB48-0A07CA725C3F}"/>
    <hyperlink ref="E6" location="'Saúde, bem-estar e segurança'!C180" display="SASB EM-EP-320a.2" xr:uid="{24AC0DAA-05E3-4070-855B-F669AAB55001}"/>
    <hyperlink ref="F6" location="'Saúde, bem-estar e segurança'!C193" display="SASB IF-EU-320a.1" xr:uid="{C7E65934-AA59-4E16-9292-200F616B8073}"/>
  </hyperlink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D3B92-E4F7-420F-AF17-4EEE7B776E54}">
  <sheetPr>
    <tabColor rgb="FF02585C"/>
  </sheetPr>
  <dimension ref="A1:P811"/>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0" defaultRowHeight="0" customHeight="1" zeroHeight="1"/>
  <cols>
    <col min="1" max="1" width="33.7109375" style="45" customWidth="1"/>
    <col min="2" max="2" width="3.7109375" style="32" customWidth="1"/>
    <col min="3" max="13" width="20.85546875" style="18" customWidth="1"/>
    <col min="14" max="14" width="8.85546875" style="18" customWidth="1"/>
    <col min="15" max="16384" width="0" style="18" hidden="1"/>
  </cols>
  <sheetData>
    <row r="1" spans="1:13" s="63" customFormat="1" ht="24.95" customHeight="1">
      <c r="A1" s="140"/>
      <c r="B1" s="58"/>
      <c r="C1" s="58"/>
      <c r="D1" s="58"/>
      <c r="E1" s="59"/>
      <c r="F1" s="60"/>
      <c r="G1" s="60"/>
      <c r="H1" s="60"/>
      <c r="I1" s="60"/>
      <c r="J1" s="60"/>
      <c r="K1" s="60"/>
      <c r="L1" s="102"/>
      <c r="M1" s="95"/>
    </row>
    <row r="2" spans="1:13" s="63" customFormat="1" ht="24.95" customHeight="1">
      <c r="A2" s="96"/>
      <c r="B2" s="60"/>
    </row>
    <row r="3" spans="1:13" s="63" customFormat="1" ht="24.95" customHeight="1">
      <c r="A3" s="96"/>
      <c r="B3" s="60"/>
      <c r="C3" s="426" t="str">
        <f>Índice!B88</f>
        <v>HUMAN CAPITAL</v>
      </c>
      <c r="E3" s="474" t="s">
        <v>148</v>
      </c>
      <c r="F3" s="474" t="s">
        <v>64</v>
      </c>
      <c r="G3" s="474" t="s">
        <v>149</v>
      </c>
      <c r="H3" s="474" t="s">
        <v>150</v>
      </c>
      <c r="I3" s="474" t="s">
        <v>151</v>
      </c>
    </row>
    <row r="4" spans="1:13" s="63" customFormat="1" ht="24.95" customHeight="1">
      <c r="A4" s="96"/>
      <c r="B4" s="60"/>
      <c r="C4" s="118" t="str">
        <f>Índice!C107</f>
        <v>People management</v>
      </c>
    </row>
    <row r="5" spans="1:13" s="63" customFormat="1" ht="24.95" customHeight="1">
      <c r="A5" s="96"/>
      <c r="B5" s="60"/>
    </row>
    <row r="6" spans="1:13" s="63" customFormat="1" ht="24.95" customHeight="1">
      <c r="A6" s="96"/>
      <c r="B6" s="60"/>
      <c r="C6" s="427" t="str">
        <f>Índice!D107</f>
        <v>GRI 2-7</v>
      </c>
      <c r="D6" s="868" t="str">
        <f>Índice!E107</f>
        <v>Employees</v>
      </c>
      <c r="E6" s="869"/>
      <c r="F6" s="869"/>
      <c r="G6" s="869"/>
      <c r="H6" s="869"/>
      <c r="I6" s="869"/>
    </row>
    <row r="7" spans="1:13" s="63" customFormat="1" ht="24.95" customHeight="1">
      <c r="A7" s="94"/>
      <c r="B7" s="60"/>
      <c r="C7" s="875" t="s">
        <v>751</v>
      </c>
      <c r="D7" s="875"/>
      <c r="E7" s="875"/>
      <c r="F7" s="875"/>
      <c r="G7" s="875"/>
      <c r="H7" s="875"/>
      <c r="I7" s="875"/>
      <c r="J7" s="85"/>
      <c r="K7" s="85"/>
      <c r="L7" s="85"/>
      <c r="M7" s="73"/>
    </row>
    <row r="8" spans="1:13" s="63" customFormat="1" ht="24.95" customHeight="1">
      <c r="A8" s="94"/>
      <c r="B8" s="60"/>
      <c r="C8" s="725"/>
      <c r="D8" s="725"/>
      <c r="E8" s="725"/>
      <c r="F8" s="725"/>
      <c r="G8" s="725"/>
      <c r="H8" s="725"/>
      <c r="I8" s="725"/>
      <c r="J8" s="87"/>
      <c r="K8" s="87"/>
      <c r="L8" s="87"/>
      <c r="M8" s="77"/>
    </row>
    <row r="9" spans="1:13" s="63" customFormat="1" ht="24.95" customHeight="1">
      <c r="A9" s="98"/>
      <c r="B9" s="76"/>
      <c r="C9" s="725"/>
      <c r="D9" s="725"/>
      <c r="E9" s="725"/>
      <c r="F9" s="725"/>
      <c r="G9" s="725"/>
      <c r="H9" s="725"/>
      <c r="I9" s="725"/>
      <c r="J9" s="87"/>
      <c r="K9" s="87"/>
      <c r="L9" s="87"/>
      <c r="M9" s="77"/>
    </row>
    <row r="10" spans="1:13" s="63" customFormat="1" ht="24.95" customHeight="1">
      <c r="A10" s="96"/>
      <c r="B10" s="76"/>
      <c r="C10" s="394" t="s">
        <v>752</v>
      </c>
      <c r="D10" s="394"/>
      <c r="E10" s="394"/>
      <c r="F10" s="394"/>
      <c r="G10" s="394"/>
      <c r="H10" s="394"/>
      <c r="I10" s="394"/>
      <c r="J10" s="394"/>
      <c r="K10" s="394"/>
      <c r="L10" s="394"/>
      <c r="M10" s="61"/>
    </row>
    <row r="11" spans="1:13" s="63" customFormat="1" ht="24.95" customHeight="1">
      <c r="A11" s="96"/>
      <c r="B11" s="76"/>
      <c r="C11" s="893" t="s">
        <v>753</v>
      </c>
      <c r="D11" s="880">
        <v>2022</v>
      </c>
      <c r="E11" s="880"/>
      <c r="F11" s="880"/>
      <c r="G11" s="880">
        <v>2023</v>
      </c>
      <c r="H11" s="880"/>
      <c r="I11" s="880"/>
      <c r="J11" s="881">
        <v>2024</v>
      </c>
      <c r="K11" s="881"/>
      <c r="L11" s="881"/>
      <c r="M11" s="61"/>
    </row>
    <row r="12" spans="1:13" s="63" customFormat="1" ht="24.95" customHeight="1" thickBot="1">
      <c r="A12" s="96"/>
      <c r="B12" s="76"/>
      <c r="C12" s="894"/>
      <c r="D12" s="430" t="s">
        <v>659</v>
      </c>
      <c r="E12" s="430" t="s">
        <v>658</v>
      </c>
      <c r="F12" s="430" t="s">
        <v>3</v>
      </c>
      <c r="G12" s="430" t="s">
        <v>659</v>
      </c>
      <c r="H12" s="430" t="s">
        <v>658</v>
      </c>
      <c r="I12" s="430" t="s">
        <v>3</v>
      </c>
      <c r="J12" s="431" t="s">
        <v>659</v>
      </c>
      <c r="K12" s="431" t="s">
        <v>658</v>
      </c>
      <c r="L12" s="431" t="s">
        <v>3</v>
      </c>
      <c r="M12" s="61"/>
    </row>
    <row r="13" spans="1:13" s="63" customFormat="1" ht="24.95" customHeight="1">
      <c r="A13" s="96"/>
      <c r="B13" s="76"/>
      <c r="C13" s="433" t="s">
        <v>754</v>
      </c>
      <c r="D13" s="476">
        <v>1131</v>
      </c>
      <c r="E13" s="220">
        <v>314</v>
      </c>
      <c r="F13" s="530">
        <v>1445</v>
      </c>
      <c r="G13" s="476">
        <v>1171</v>
      </c>
      <c r="H13" s="220">
        <v>345</v>
      </c>
      <c r="I13" s="530">
        <v>1516</v>
      </c>
      <c r="J13" s="477">
        <v>1421</v>
      </c>
      <c r="K13" s="365">
        <v>414</v>
      </c>
      <c r="L13" s="533">
        <v>1835</v>
      </c>
      <c r="M13" s="61"/>
    </row>
    <row r="14" spans="1:13" s="63" customFormat="1" ht="24.95" customHeight="1">
      <c r="A14" s="96"/>
      <c r="B14" s="76"/>
      <c r="C14" s="433" t="s">
        <v>755</v>
      </c>
      <c r="D14" s="220">
        <v>26</v>
      </c>
      <c r="E14" s="220">
        <v>19</v>
      </c>
      <c r="F14" s="221">
        <v>45</v>
      </c>
      <c r="G14" s="220">
        <v>17</v>
      </c>
      <c r="H14" s="220">
        <v>18</v>
      </c>
      <c r="I14" s="221">
        <v>35</v>
      </c>
      <c r="J14" s="365">
        <v>7</v>
      </c>
      <c r="K14" s="365">
        <v>4</v>
      </c>
      <c r="L14" s="534">
        <v>11</v>
      </c>
      <c r="M14" s="81"/>
    </row>
    <row r="15" spans="1:13" s="63" customFormat="1" ht="24.95" customHeight="1">
      <c r="A15" s="96"/>
      <c r="B15" s="76"/>
      <c r="C15" s="208" t="s">
        <v>3</v>
      </c>
      <c r="D15" s="530">
        <v>1157</v>
      </c>
      <c r="E15" s="221">
        <v>333</v>
      </c>
      <c r="F15" s="530">
        <v>1490</v>
      </c>
      <c r="G15" s="530">
        <v>1188</v>
      </c>
      <c r="H15" s="221">
        <v>363</v>
      </c>
      <c r="I15" s="530">
        <v>1551</v>
      </c>
      <c r="J15" s="531">
        <v>1428</v>
      </c>
      <c r="K15" s="532">
        <v>418</v>
      </c>
      <c r="L15" s="531">
        <v>1846</v>
      </c>
      <c r="M15" s="81"/>
    </row>
    <row r="16" spans="1:13" s="63" customFormat="1" ht="35.1" customHeight="1">
      <c r="A16" s="96"/>
      <c r="B16" s="76"/>
      <c r="C16" s="897" t="s">
        <v>758</v>
      </c>
      <c r="D16" s="898"/>
      <c r="E16" s="898"/>
      <c r="F16" s="898"/>
      <c r="G16" s="898"/>
      <c r="H16" s="898"/>
      <c r="I16" s="899"/>
      <c r="J16" s="100"/>
      <c r="K16" s="100"/>
      <c r="L16" s="100"/>
      <c r="M16" s="68"/>
    </row>
    <row r="17" spans="1:13" s="58" customFormat="1" ht="24.95" customHeight="1">
      <c r="A17" s="155"/>
      <c r="B17" s="184"/>
      <c r="C17" s="901" t="s">
        <v>757</v>
      </c>
      <c r="D17" s="901"/>
      <c r="E17" s="901"/>
      <c r="F17" s="901"/>
      <c r="G17" s="901"/>
      <c r="H17" s="901"/>
      <c r="I17" s="901"/>
      <c r="J17" s="540"/>
      <c r="K17" s="540"/>
      <c r="L17" s="541"/>
      <c r="M17" s="133"/>
    </row>
    <row r="18" spans="1:13" s="58" customFormat="1" ht="24.95" customHeight="1">
      <c r="A18" s="155"/>
      <c r="B18" s="184"/>
      <c r="C18" s="867"/>
      <c r="D18" s="867"/>
      <c r="E18" s="867"/>
      <c r="F18" s="867"/>
      <c r="G18" s="867"/>
      <c r="H18" s="867"/>
      <c r="I18" s="867"/>
      <c r="J18" s="540"/>
      <c r="K18" s="540"/>
      <c r="L18" s="541"/>
      <c r="M18" s="133"/>
    </row>
    <row r="19" spans="1:13" s="63" customFormat="1" ht="35.1" customHeight="1">
      <c r="A19" s="96"/>
      <c r="B19" s="76"/>
      <c r="C19" s="897" t="s">
        <v>756</v>
      </c>
      <c r="D19" s="898"/>
      <c r="E19" s="898"/>
      <c r="F19" s="898"/>
      <c r="G19" s="898"/>
      <c r="H19" s="898"/>
      <c r="I19" s="899"/>
      <c r="J19" s="68"/>
      <c r="K19" s="68"/>
      <c r="L19" s="68"/>
      <c r="M19" s="68"/>
    </row>
    <row r="20" spans="1:13" s="63" customFormat="1" ht="35.1" customHeight="1">
      <c r="A20" s="96"/>
      <c r="B20" s="76"/>
      <c r="C20" s="897" t="s">
        <v>759</v>
      </c>
      <c r="D20" s="898"/>
      <c r="E20" s="898"/>
      <c r="F20" s="898"/>
      <c r="G20" s="898"/>
      <c r="H20" s="898"/>
      <c r="I20" s="899"/>
      <c r="J20" s="517"/>
      <c r="K20" s="517"/>
      <c r="L20" s="518"/>
      <c r="M20" s="68"/>
    </row>
    <row r="21" spans="1:13" s="63" customFormat="1" ht="24.95" customHeight="1">
      <c r="A21" s="96"/>
      <c r="B21" s="76"/>
      <c r="C21" s="99"/>
      <c r="D21" s="99"/>
      <c r="E21" s="99"/>
      <c r="F21" s="99"/>
      <c r="G21" s="99"/>
      <c r="H21" s="99"/>
      <c r="I21" s="99"/>
      <c r="J21" s="68"/>
      <c r="K21" s="68"/>
      <c r="L21" s="68"/>
      <c r="M21" s="68"/>
    </row>
    <row r="22" spans="1:13" s="63" customFormat="1" ht="24.95" customHeight="1">
      <c r="A22" s="96"/>
      <c r="B22" s="76"/>
      <c r="C22" s="394" t="s">
        <v>760</v>
      </c>
      <c r="D22" s="394"/>
      <c r="E22" s="394"/>
      <c r="F22" s="394"/>
      <c r="G22" s="394"/>
      <c r="H22" s="394"/>
      <c r="I22" s="394"/>
      <c r="J22" s="394"/>
      <c r="K22" s="394"/>
      <c r="L22" s="394"/>
      <c r="M22" s="68"/>
    </row>
    <row r="23" spans="1:13" s="63" customFormat="1" ht="24.95" customHeight="1">
      <c r="A23" s="96"/>
      <c r="B23" s="76"/>
      <c r="C23" s="893" t="s">
        <v>763</v>
      </c>
      <c r="D23" s="880">
        <v>2022</v>
      </c>
      <c r="E23" s="880"/>
      <c r="F23" s="880"/>
      <c r="G23" s="880">
        <v>2023</v>
      </c>
      <c r="H23" s="880"/>
      <c r="I23" s="880"/>
      <c r="J23" s="881">
        <v>2024</v>
      </c>
      <c r="K23" s="881"/>
      <c r="L23" s="895"/>
      <c r="M23" s="504"/>
    </row>
    <row r="24" spans="1:13" s="63" customFormat="1" ht="35.1" customHeight="1" thickBot="1">
      <c r="A24" s="96"/>
      <c r="B24" s="76"/>
      <c r="C24" s="894"/>
      <c r="D24" s="430" t="s">
        <v>761</v>
      </c>
      <c r="E24" s="430" t="s">
        <v>762</v>
      </c>
      <c r="F24" s="430" t="s">
        <v>3</v>
      </c>
      <c r="G24" s="430" t="s">
        <v>761</v>
      </c>
      <c r="H24" s="430" t="s">
        <v>762</v>
      </c>
      <c r="I24" s="430" t="s">
        <v>3</v>
      </c>
      <c r="J24" s="431" t="s">
        <v>761</v>
      </c>
      <c r="K24" s="431" t="s">
        <v>762</v>
      </c>
      <c r="L24" s="523" t="s">
        <v>3</v>
      </c>
      <c r="M24" s="504"/>
    </row>
    <row r="25" spans="1:13" s="63" customFormat="1" ht="24.95" customHeight="1">
      <c r="A25" s="96"/>
      <c r="B25" s="76"/>
      <c r="C25" s="433" t="s">
        <v>405</v>
      </c>
      <c r="D25" s="476">
        <v>1</v>
      </c>
      <c r="E25" s="220">
        <v>182</v>
      </c>
      <c r="F25" s="476">
        <v>183</v>
      </c>
      <c r="G25" s="476">
        <v>10</v>
      </c>
      <c r="H25" s="220">
        <v>206</v>
      </c>
      <c r="I25" s="476">
        <v>216</v>
      </c>
      <c r="J25" s="477">
        <v>5</v>
      </c>
      <c r="K25" s="365">
        <v>845</v>
      </c>
      <c r="L25" s="477">
        <v>850</v>
      </c>
      <c r="M25" s="504"/>
    </row>
    <row r="26" spans="1:13" s="63" customFormat="1" ht="24.95" customHeight="1">
      <c r="A26" s="96"/>
      <c r="B26" s="76"/>
      <c r="C26" s="433" t="s">
        <v>404</v>
      </c>
      <c r="D26" s="220">
        <v>13</v>
      </c>
      <c r="E26" s="220">
        <v>776</v>
      </c>
      <c r="F26" s="476">
        <v>789</v>
      </c>
      <c r="G26" s="220">
        <v>3</v>
      </c>
      <c r="H26" s="220">
        <v>749</v>
      </c>
      <c r="I26" s="220">
        <v>752</v>
      </c>
      <c r="J26" s="365">
        <v>0</v>
      </c>
      <c r="K26" s="365">
        <v>278</v>
      </c>
      <c r="L26" s="365">
        <v>278</v>
      </c>
      <c r="M26" s="505"/>
    </row>
    <row r="27" spans="1:13" s="63" customFormat="1" ht="24.95" customHeight="1">
      <c r="A27" s="96"/>
      <c r="B27" s="60"/>
      <c r="C27" s="433" t="s">
        <v>406</v>
      </c>
      <c r="D27" s="476">
        <v>31</v>
      </c>
      <c r="E27" s="220">
        <v>487</v>
      </c>
      <c r="F27" s="476">
        <v>518</v>
      </c>
      <c r="G27" s="476">
        <v>22</v>
      </c>
      <c r="H27" s="220">
        <v>561</v>
      </c>
      <c r="I27" s="476">
        <v>583</v>
      </c>
      <c r="J27" s="477">
        <v>6</v>
      </c>
      <c r="K27" s="365">
        <v>712</v>
      </c>
      <c r="L27" s="477">
        <v>718</v>
      </c>
      <c r="M27" s="75"/>
    </row>
    <row r="28" spans="1:13" s="63" customFormat="1" ht="24.95" customHeight="1">
      <c r="A28" s="96"/>
      <c r="B28" s="60"/>
      <c r="C28" s="524" t="s">
        <v>3</v>
      </c>
      <c r="D28" s="525">
        <v>45</v>
      </c>
      <c r="E28" s="526">
        <v>1445</v>
      </c>
      <c r="F28" s="526">
        <v>1490</v>
      </c>
      <c r="G28" s="525">
        <v>35</v>
      </c>
      <c r="H28" s="526">
        <v>1516</v>
      </c>
      <c r="I28" s="526">
        <v>1551</v>
      </c>
      <c r="J28" s="527">
        <v>11</v>
      </c>
      <c r="K28" s="527">
        <v>1835</v>
      </c>
      <c r="L28" s="527">
        <v>1846</v>
      </c>
      <c r="M28" s="506"/>
    </row>
    <row r="29" spans="1:13" s="63" customFormat="1" ht="24.95" customHeight="1">
      <c r="A29" s="96"/>
      <c r="B29" s="60"/>
      <c r="C29" s="900" t="s">
        <v>764</v>
      </c>
      <c r="D29" s="900"/>
      <c r="E29" s="900"/>
      <c r="F29" s="900"/>
      <c r="G29" s="900"/>
      <c r="H29" s="900"/>
      <c r="I29" s="900"/>
      <c r="J29" s="520"/>
      <c r="K29" s="520"/>
      <c r="L29" s="521"/>
      <c r="M29" s="504"/>
    </row>
    <row r="30" spans="1:13" s="63" customFormat="1" ht="24.95" customHeight="1">
      <c r="A30" s="96"/>
      <c r="B30" s="60"/>
      <c r="C30" s="867" t="s">
        <v>765</v>
      </c>
      <c r="D30" s="867"/>
      <c r="E30" s="867"/>
      <c r="F30" s="867"/>
      <c r="G30" s="867"/>
      <c r="H30" s="867"/>
      <c r="I30" s="867"/>
      <c r="J30" s="896"/>
      <c r="K30" s="896"/>
      <c r="L30" s="896"/>
      <c r="M30" s="504"/>
    </row>
    <row r="31" spans="1:13" s="63" customFormat="1" ht="24.95" customHeight="1">
      <c r="A31" s="96"/>
      <c r="B31" s="60"/>
      <c r="C31" s="867" t="s">
        <v>767</v>
      </c>
      <c r="D31" s="867"/>
      <c r="E31" s="867"/>
      <c r="F31" s="867"/>
      <c r="G31" s="867"/>
      <c r="H31" s="867"/>
      <c r="I31" s="867"/>
      <c r="J31" s="896"/>
      <c r="K31" s="896"/>
      <c r="L31" s="896"/>
      <c r="M31" s="504"/>
    </row>
    <row r="32" spans="1:13" s="63" customFormat="1" ht="24.95" customHeight="1">
      <c r="A32" s="96"/>
      <c r="B32" s="60"/>
      <c r="C32" s="867"/>
      <c r="D32" s="867"/>
      <c r="E32" s="867"/>
      <c r="F32" s="867"/>
      <c r="G32" s="867"/>
      <c r="H32" s="867"/>
      <c r="I32" s="867"/>
      <c r="J32" s="519"/>
      <c r="K32" s="519"/>
      <c r="L32" s="519"/>
      <c r="M32" s="504"/>
    </row>
    <row r="33" spans="1:13" s="63" customFormat="1" ht="24.95" customHeight="1">
      <c r="A33" s="96"/>
      <c r="B33" s="60"/>
      <c r="C33" s="867" t="s">
        <v>766</v>
      </c>
      <c r="D33" s="867"/>
      <c r="E33" s="867"/>
      <c r="F33" s="867"/>
      <c r="G33" s="867"/>
      <c r="H33" s="867"/>
      <c r="I33" s="867"/>
      <c r="J33" s="896"/>
      <c r="K33" s="896"/>
      <c r="L33" s="896"/>
      <c r="M33" s="504"/>
    </row>
    <row r="34" spans="1:13" s="63" customFormat="1" ht="35.1" customHeight="1">
      <c r="A34" s="96"/>
      <c r="B34" s="60"/>
      <c r="C34" s="896" t="s">
        <v>768</v>
      </c>
      <c r="D34" s="896"/>
      <c r="E34" s="896"/>
      <c r="F34" s="896"/>
      <c r="G34" s="896"/>
      <c r="H34" s="896"/>
      <c r="I34" s="896"/>
      <c r="J34" s="896"/>
      <c r="K34" s="896"/>
      <c r="L34" s="896"/>
      <c r="M34" s="504"/>
    </row>
    <row r="35" spans="1:13" s="63" customFormat="1" ht="24.95" customHeight="1">
      <c r="A35" s="96"/>
      <c r="B35" s="82"/>
      <c r="C35" s="133"/>
      <c r="D35" s="504"/>
      <c r="E35" s="504"/>
      <c r="F35" s="504"/>
      <c r="G35" s="504"/>
      <c r="H35" s="504"/>
      <c r="I35" s="504"/>
      <c r="J35" s="504"/>
      <c r="K35" s="504"/>
      <c r="L35" s="68"/>
      <c r="M35" s="68"/>
    </row>
    <row r="36" spans="1:13" s="63" customFormat="1" ht="24.95" customHeight="1">
      <c r="A36" s="96"/>
      <c r="B36" s="82"/>
      <c r="C36" s="427" t="str">
        <f>Índice!D108</f>
        <v>GRI 2-8</v>
      </c>
      <c r="D36" s="868" t="str">
        <f>Índice!E108</f>
        <v>Workers who are not employees</v>
      </c>
      <c r="E36" s="869"/>
      <c r="F36" s="869"/>
      <c r="G36" s="869"/>
      <c r="H36" s="869"/>
      <c r="I36" s="869"/>
      <c r="J36" s="528"/>
      <c r="K36" s="528"/>
      <c r="L36" s="529"/>
      <c r="M36" s="122"/>
    </row>
    <row r="37" spans="1:13" s="63" customFormat="1" ht="24.95" customHeight="1">
      <c r="A37" s="96"/>
      <c r="B37" s="60"/>
      <c r="C37" s="902" t="s">
        <v>769</v>
      </c>
      <c r="D37" s="870"/>
      <c r="E37" s="870"/>
      <c r="F37" s="870"/>
      <c r="G37" s="870"/>
      <c r="H37" s="870"/>
      <c r="I37" s="870"/>
      <c r="J37" s="85"/>
      <c r="K37" s="85"/>
      <c r="L37" s="85"/>
      <c r="M37" s="172"/>
    </row>
    <row r="38" spans="1:13" s="63" customFormat="1" ht="24.95" customHeight="1">
      <c r="A38" s="96"/>
      <c r="B38" s="60"/>
      <c r="C38" s="752" t="s">
        <v>770</v>
      </c>
      <c r="D38" s="752"/>
      <c r="E38" s="752"/>
      <c r="F38" s="752"/>
      <c r="G38" s="160"/>
      <c r="H38" s="160"/>
      <c r="I38" s="160"/>
      <c r="J38" s="160"/>
      <c r="K38" s="160"/>
      <c r="L38" s="160"/>
      <c r="M38" s="150"/>
    </row>
    <row r="39" spans="1:13" s="63" customFormat="1" ht="24.95" customHeight="1" thickBot="1">
      <c r="A39" s="96"/>
      <c r="B39" s="60"/>
      <c r="C39" s="429" t="s">
        <v>20</v>
      </c>
      <c r="D39" s="448">
        <v>2022</v>
      </c>
      <c r="E39" s="448">
        <v>2023</v>
      </c>
      <c r="F39" s="449">
        <v>2024</v>
      </c>
      <c r="G39" s="432"/>
      <c r="H39" s="100"/>
      <c r="I39" s="100"/>
      <c r="J39" s="507"/>
      <c r="K39" s="508"/>
      <c r="L39" s="509"/>
      <c r="M39" s="504"/>
    </row>
    <row r="40" spans="1:13" s="63" customFormat="1" ht="24.95" customHeight="1">
      <c r="A40" s="96"/>
      <c r="B40" s="60"/>
      <c r="C40" s="433" t="s">
        <v>771</v>
      </c>
      <c r="D40" s="238">
        <v>9</v>
      </c>
      <c r="E40" s="238">
        <v>8</v>
      </c>
      <c r="F40" s="159">
        <v>21</v>
      </c>
      <c r="G40" s="81"/>
      <c r="H40" s="68"/>
      <c r="I40" s="68"/>
      <c r="J40" s="68"/>
      <c r="K40" s="68"/>
      <c r="L40" s="504"/>
      <c r="M40" s="504"/>
    </row>
    <row r="41" spans="1:13" s="63" customFormat="1" ht="24.95" customHeight="1">
      <c r="A41" s="96"/>
      <c r="B41" s="60"/>
      <c r="C41" s="433" t="s">
        <v>772</v>
      </c>
      <c r="D41" s="238">
        <v>53</v>
      </c>
      <c r="E41" s="238">
        <v>56</v>
      </c>
      <c r="F41" s="159">
        <v>100</v>
      </c>
      <c r="G41" s="81"/>
      <c r="H41" s="68"/>
      <c r="I41" s="68"/>
      <c r="J41" s="68"/>
      <c r="K41" s="68"/>
      <c r="L41" s="504"/>
      <c r="M41" s="504"/>
    </row>
    <row r="42" spans="1:13" s="63" customFormat="1" ht="24.95" customHeight="1">
      <c r="A42" s="96"/>
      <c r="B42" s="60"/>
      <c r="C42" s="433" t="s">
        <v>723</v>
      </c>
      <c r="D42" s="194">
        <v>4099</v>
      </c>
      <c r="E42" s="194">
        <v>4336</v>
      </c>
      <c r="F42" s="195">
        <v>6374</v>
      </c>
      <c r="G42" s="81"/>
      <c r="H42" s="68"/>
      <c r="I42" s="68"/>
      <c r="J42" s="510"/>
      <c r="K42" s="133"/>
      <c r="L42" s="505"/>
      <c r="M42" s="505"/>
    </row>
    <row r="43" spans="1:13" s="63" customFormat="1" ht="24.95" customHeight="1">
      <c r="A43" s="96"/>
      <c r="B43" s="60"/>
      <c r="C43" s="535" t="s">
        <v>3</v>
      </c>
      <c r="D43" s="536">
        <v>4194</v>
      </c>
      <c r="E43" s="536">
        <v>4400</v>
      </c>
      <c r="F43" s="537">
        <v>6495</v>
      </c>
      <c r="G43" s="81"/>
      <c r="H43" s="68"/>
      <c r="I43" s="68"/>
      <c r="J43" s="68"/>
      <c r="K43" s="68"/>
      <c r="L43" s="504"/>
      <c r="M43" s="504"/>
    </row>
    <row r="44" spans="1:13" s="513" customFormat="1" ht="24.95" customHeight="1">
      <c r="A44" s="96"/>
      <c r="B44" s="511"/>
      <c r="C44" s="900" t="s">
        <v>773</v>
      </c>
      <c r="D44" s="900"/>
      <c r="E44" s="900"/>
      <c r="F44" s="900"/>
      <c r="G44" s="442"/>
      <c r="H44" s="442"/>
      <c r="I44" s="442"/>
      <c r="J44" s="512"/>
      <c r="K44" s="512"/>
      <c r="L44" s="512"/>
      <c r="M44" s="512"/>
    </row>
    <row r="45" spans="1:13" s="513" customFormat="1" ht="24.95" customHeight="1">
      <c r="A45" s="96"/>
      <c r="B45" s="511"/>
      <c r="C45" s="867"/>
      <c r="D45" s="867"/>
      <c r="E45" s="867"/>
      <c r="F45" s="867"/>
      <c r="G45" s="442"/>
      <c r="H45" s="442"/>
      <c r="I45" s="442"/>
      <c r="J45" s="538"/>
      <c r="K45" s="538"/>
      <c r="L45" s="539"/>
      <c r="M45" s="512"/>
    </row>
    <row r="46" spans="1:13" s="513" customFormat="1" ht="24.95" customHeight="1">
      <c r="A46" s="96"/>
      <c r="B46" s="511"/>
      <c r="C46" s="867" t="s">
        <v>774</v>
      </c>
      <c r="D46" s="867"/>
      <c r="E46" s="867"/>
      <c r="F46" s="867"/>
      <c r="G46" s="867"/>
      <c r="H46" s="867"/>
      <c r="I46" s="867"/>
      <c r="J46" s="542"/>
      <c r="K46" s="542"/>
      <c r="L46" s="543"/>
      <c r="M46" s="512"/>
    </row>
    <row r="47" spans="1:13" s="513" customFormat="1" ht="24.95" customHeight="1">
      <c r="A47" s="96"/>
      <c r="B47" s="511"/>
      <c r="C47" s="867"/>
      <c r="D47" s="867"/>
      <c r="E47" s="867"/>
      <c r="F47" s="867"/>
      <c r="G47" s="867"/>
      <c r="H47" s="867"/>
      <c r="I47" s="867"/>
      <c r="J47" s="522"/>
      <c r="K47" s="522"/>
      <c r="L47" s="544"/>
      <c r="M47" s="512"/>
    </row>
    <row r="48" spans="1:13" s="513" customFormat="1" ht="24.95" customHeight="1">
      <c r="A48" s="96"/>
      <c r="B48" s="511"/>
      <c r="C48" s="867" t="s">
        <v>775</v>
      </c>
      <c r="D48" s="867"/>
      <c r="E48" s="867"/>
      <c r="F48" s="867"/>
      <c r="G48" s="867"/>
      <c r="H48" s="867"/>
      <c r="I48" s="867"/>
      <c r="J48" s="540"/>
      <c r="K48" s="540"/>
      <c r="L48" s="541"/>
      <c r="M48" s="512"/>
    </row>
    <row r="49" spans="1:16" s="513" customFormat="1" ht="24.95" customHeight="1">
      <c r="A49" s="96"/>
      <c r="B49" s="511"/>
      <c r="C49" s="867"/>
      <c r="D49" s="867"/>
      <c r="E49" s="867"/>
      <c r="F49" s="867"/>
      <c r="G49" s="867"/>
      <c r="H49" s="867"/>
      <c r="I49" s="867"/>
      <c r="J49" s="439"/>
      <c r="K49" s="439"/>
      <c r="L49" s="439"/>
      <c r="M49" s="545"/>
    </row>
    <row r="50" spans="1:16" s="63" customFormat="1" ht="24.95" customHeight="1">
      <c r="A50" s="96"/>
      <c r="B50" s="60"/>
    </row>
    <row r="51" spans="1:16" s="63" customFormat="1" ht="24.95" customHeight="1">
      <c r="A51" s="96"/>
      <c r="B51" s="60"/>
      <c r="C51" s="427" t="str">
        <f>Índice!D109</f>
        <v>GRI 202-2</v>
      </c>
      <c r="D51" s="868" t="str">
        <f>Índice!E109</f>
        <v>Proportion of senior management hired from the local community</v>
      </c>
      <c r="E51" s="869"/>
      <c r="F51" s="869"/>
      <c r="G51" s="869"/>
      <c r="H51" s="869"/>
      <c r="I51" s="869"/>
    </row>
    <row r="52" spans="1:16" s="388" customFormat="1" ht="24.95" customHeight="1">
      <c r="A52" s="96"/>
      <c r="B52" s="149"/>
      <c r="C52" s="875" t="s">
        <v>776</v>
      </c>
      <c r="D52" s="875"/>
      <c r="E52" s="875"/>
      <c r="F52" s="875"/>
      <c r="G52" s="875"/>
      <c r="H52" s="875"/>
      <c r="I52" s="875"/>
      <c r="J52" s="89"/>
      <c r="K52" s="89"/>
      <c r="L52" s="89"/>
    </row>
    <row r="53" spans="1:16" s="388" customFormat="1" ht="24.95" customHeight="1">
      <c r="A53" s="96"/>
      <c r="B53" s="149"/>
      <c r="C53" s="725"/>
      <c r="D53" s="725"/>
      <c r="E53" s="725"/>
      <c r="F53" s="725"/>
      <c r="G53" s="725"/>
      <c r="H53" s="725"/>
      <c r="I53" s="725"/>
      <c r="J53" s="89"/>
      <c r="K53" s="89"/>
      <c r="L53" s="89"/>
    </row>
    <row r="54" spans="1:16" s="388" customFormat="1" ht="24.95" customHeight="1">
      <c r="A54" s="96"/>
      <c r="B54" s="149"/>
      <c r="C54" s="725"/>
      <c r="D54" s="725"/>
      <c r="E54" s="725"/>
      <c r="F54" s="725"/>
      <c r="G54" s="725"/>
      <c r="H54" s="725"/>
      <c r="I54" s="725"/>
      <c r="J54" s="89"/>
      <c r="K54" s="89"/>
      <c r="L54" s="89"/>
    </row>
    <row r="55" spans="1:16" s="388" customFormat="1" ht="24.95" customHeight="1">
      <c r="A55" s="96"/>
      <c r="B55" s="149"/>
      <c r="C55" s="725"/>
      <c r="D55" s="725"/>
      <c r="E55" s="725"/>
      <c r="F55" s="725"/>
      <c r="G55" s="725"/>
      <c r="H55" s="725"/>
      <c r="I55" s="725"/>
      <c r="J55" s="89"/>
      <c r="K55" s="89"/>
      <c r="L55" s="89"/>
    </row>
    <row r="56" spans="1:16" s="63" customFormat="1" ht="24.95" customHeight="1">
      <c r="A56" s="96"/>
      <c r="B56" s="60"/>
      <c r="C56" s="427" t="str">
        <f>Índice!D110</f>
        <v>GRI 401-1</v>
      </c>
      <c r="D56" s="868" t="str">
        <f>Índice!E110</f>
        <v>New employee hires and employee turnover</v>
      </c>
      <c r="E56" s="869"/>
      <c r="F56" s="869"/>
      <c r="G56" s="869"/>
      <c r="H56" s="869"/>
      <c r="I56" s="869"/>
      <c r="J56" s="93"/>
      <c r="K56" s="93"/>
      <c r="L56" s="93"/>
    </row>
    <row r="57" spans="1:16" s="63" customFormat="1" ht="24.95" customHeight="1">
      <c r="A57" s="96"/>
      <c r="B57" s="60"/>
      <c r="C57" s="902" t="s">
        <v>777</v>
      </c>
      <c r="D57" s="870"/>
      <c r="E57" s="870"/>
      <c r="F57" s="870"/>
      <c r="G57" s="870"/>
      <c r="H57" s="870"/>
      <c r="I57" s="870"/>
      <c r="J57" s="85"/>
      <c r="K57" s="85"/>
      <c r="L57" s="85"/>
      <c r="M57" s="209"/>
      <c r="N57" s="85"/>
      <c r="O57" s="85"/>
      <c r="P57" s="85"/>
    </row>
    <row r="58" spans="1:16" s="63" customFormat="1" ht="30" customHeight="1">
      <c r="A58" s="96"/>
      <c r="B58" s="60"/>
      <c r="C58" s="464" t="s">
        <v>787</v>
      </c>
      <c r="D58" s="872" t="s">
        <v>780</v>
      </c>
      <c r="E58" s="872"/>
      <c r="F58" s="872"/>
      <c r="G58" s="872" t="s">
        <v>781</v>
      </c>
      <c r="H58" s="872"/>
      <c r="I58" s="872"/>
    </row>
    <row r="59" spans="1:16" s="63" customFormat="1" ht="24.95" customHeight="1" thickBot="1">
      <c r="A59" s="96"/>
      <c r="B59" s="60"/>
      <c r="C59" s="460" t="s">
        <v>779</v>
      </c>
      <c r="D59" s="448">
        <v>2022</v>
      </c>
      <c r="E59" s="448">
        <v>2023</v>
      </c>
      <c r="F59" s="449">
        <v>2024</v>
      </c>
      <c r="G59" s="448">
        <v>2022</v>
      </c>
      <c r="H59" s="448">
        <v>2023</v>
      </c>
      <c r="I59" s="449">
        <v>2024</v>
      </c>
    </row>
    <row r="60" spans="1:16" s="63" customFormat="1" ht="24.95" customHeight="1">
      <c r="A60" s="96"/>
      <c r="B60" s="60"/>
      <c r="C60" s="455" t="s">
        <v>782</v>
      </c>
      <c r="D60" s="455"/>
      <c r="E60" s="455"/>
      <c r="F60" s="455"/>
      <c r="G60" s="455"/>
      <c r="H60" s="455"/>
      <c r="I60" s="455"/>
    </row>
    <row r="61" spans="1:16" s="63" customFormat="1" ht="24.95" customHeight="1">
      <c r="A61" s="96"/>
      <c r="B61" s="60"/>
      <c r="C61" s="193" t="s">
        <v>673</v>
      </c>
      <c r="D61" s="238">
        <v>107</v>
      </c>
      <c r="E61" s="238">
        <v>56</v>
      </c>
      <c r="F61" s="159">
        <v>78</v>
      </c>
      <c r="G61" s="467">
        <v>44</v>
      </c>
      <c r="H61" s="467">
        <v>23.8</v>
      </c>
      <c r="I61" s="468">
        <v>34.4</v>
      </c>
    </row>
    <row r="62" spans="1:16" s="63" customFormat="1" ht="24.95" customHeight="1">
      <c r="A62" s="96"/>
      <c r="B62" s="60"/>
      <c r="C62" s="193" t="s">
        <v>674</v>
      </c>
      <c r="D62" s="238">
        <v>238</v>
      </c>
      <c r="E62" s="238">
        <v>189</v>
      </c>
      <c r="F62" s="159">
        <v>218</v>
      </c>
      <c r="G62" s="467">
        <v>21</v>
      </c>
      <c r="H62" s="467">
        <v>16.2</v>
      </c>
      <c r="I62" s="468">
        <v>15.4</v>
      </c>
    </row>
    <row r="63" spans="1:16" s="63" customFormat="1" ht="24.95" customHeight="1">
      <c r="A63" s="96"/>
      <c r="B63" s="60"/>
      <c r="C63" s="193" t="s">
        <v>675</v>
      </c>
      <c r="D63" s="238">
        <v>15</v>
      </c>
      <c r="E63" s="238">
        <v>23</v>
      </c>
      <c r="F63" s="159">
        <v>40</v>
      </c>
      <c r="G63" s="467">
        <v>12</v>
      </c>
      <c r="H63" s="467">
        <v>15.1</v>
      </c>
      <c r="I63" s="468">
        <v>19.399999999999999</v>
      </c>
    </row>
    <row r="64" spans="1:16" s="63" customFormat="1" ht="24.95" customHeight="1">
      <c r="A64" s="96"/>
      <c r="B64" s="60"/>
      <c r="C64" s="455" t="s">
        <v>783</v>
      </c>
      <c r="D64" s="455"/>
      <c r="E64" s="455"/>
      <c r="F64" s="455"/>
      <c r="G64" s="455"/>
      <c r="H64" s="455"/>
      <c r="I64" s="455"/>
    </row>
    <row r="65" spans="1:9" s="63" customFormat="1" ht="24.95" customHeight="1">
      <c r="A65" s="96"/>
      <c r="B65" s="60"/>
      <c r="C65" s="193" t="s">
        <v>659</v>
      </c>
      <c r="D65" s="238">
        <v>267</v>
      </c>
      <c r="E65" s="238">
        <v>183</v>
      </c>
      <c r="F65" s="159">
        <v>249</v>
      </c>
      <c r="G65" s="467">
        <v>23</v>
      </c>
      <c r="H65" s="467">
        <v>15.4</v>
      </c>
      <c r="I65" s="468">
        <v>17.399999999999999</v>
      </c>
    </row>
    <row r="66" spans="1:9" s="63" customFormat="1" ht="24.95" customHeight="1">
      <c r="A66" s="96"/>
      <c r="B66" s="60"/>
      <c r="C66" s="193" t="s">
        <v>658</v>
      </c>
      <c r="D66" s="238">
        <v>93</v>
      </c>
      <c r="E66" s="238">
        <v>85</v>
      </c>
      <c r="F66" s="159">
        <v>87</v>
      </c>
      <c r="G66" s="467">
        <v>28</v>
      </c>
      <c r="H66" s="467">
        <v>23.4</v>
      </c>
      <c r="I66" s="468">
        <v>20.8</v>
      </c>
    </row>
    <row r="67" spans="1:9" s="63" customFormat="1" ht="24.95" customHeight="1">
      <c r="A67" s="96"/>
      <c r="B67" s="60"/>
      <c r="C67" s="455" t="s">
        <v>784</v>
      </c>
      <c r="D67" s="455"/>
      <c r="E67" s="455"/>
      <c r="F67" s="455"/>
      <c r="G67" s="455"/>
      <c r="H67" s="455"/>
      <c r="I67" s="455"/>
    </row>
    <row r="68" spans="1:9" s="63" customFormat="1" ht="24.95" customHeight="1">
      <c r="A68" s="96"/>
      <c r="B68" s="60"/>
      <c r="C68" s="193" t="s">
        <v>405</v>
      </c>
      <c r="D68" s="238">
        <v>68</v>
      </c>
      <c r="E68" s="238">
        <v>46</v>
      </c>
      <c r="F68" s="159">
        <v>97</v>
      </c>
      <c r="G68" s="467">
        <v>37</v>
      </c>
      <c r="H68" s="467">
        <v>22</v>
      </c>
      <c r="I68" s="468">
        <v>34.799999999999997</v>
      </c>
    </row>
    <row r="69" spans="1:9" s="63" customFormat="1" ht="24.95" customHeight="1">
      <c r="A69" s="96"/>
      <c r="B69" s="60"/>
      <c r="C69" s="193" t="s">
        <v>404</v>
      </c>
      <c r="D69" s="238">
        <v>113</v>
      </c>
      <c r="E69" s="238">
        <v>67</v>
      </c>
      <c r="F69" s="159">
        <v>121</v>
      </c>
      <c r="G69" s="467">
        <v>14</v>
      </c>
      <c r="H69" s="467">
        <v>8.8000000000000007</v>
      </c>
      <c r="I69" s="468">
        <v>14.2</v>
      </c>
    </row>
    <row r="70" spans="1:9" s="63" customFormat="1" ht="24.95" customHeight="1">
      <c r="A70" s="96"/>
      <c r="B70" s="60"/>
      <c r="C70" s="193" t="s">
        <v>406</v>
      </c>
      <c r="D70" s="238">
        <v>179</v>
      </c>
      <c r="E70" s="238">
        <v>155</v>
      </c>
      <c r="F70" s="159">
        <v>118</v>
      </c>
      <c r="G70" s="467">
        <v>35</v>
      </c>
      <c r="H70" s="467">
        <v>26.6</v>
      </c>
      <c r="I70" s="468">
        <v>16.399999999999999</v>
      </c>
    </row>
    <row r="71" spans="1:9" s="63" customFormat="1" ht="24.95" customHeight="1">
      <c r="A71" s="96"/>
      <c r="B71" s="60"/>
      <c r="C71" s="546" t="s">
        <v>3</v>
      </c>
      <c r="D71" s="547">
        <v>360</v>
      </c>
      <c r="E71" s="547">
        <v>268</v>
      </c>
      <c r="F71" s="549">
        <v>336</v>
      </c>
      <c r="G71" s="548">
        <v>24</v>
      </c>
      <c r="H71" s="548">
        <v>17.3</v>
      </c>
      <c r="I71" s="550">
        <v>18.2</v>
      </c>
    </row>
    <row r="72" spans="1:9" s="63" customFormat="1" ht="24.95" customHeight="1">
      <c r="A72" s="96"/>
      <c r="B72" s="60"/>
      <c r="C72" s="710" t="s">
        <v>785</v>
      </c>
      <c r="D72" s="710"/>
      <c r="E72" s="710"/>
      <c r="F72" s="710"/>
      <c r="G72" s="710"/>
      <c r="H72" s="710"/>
      <c r="I72" s="710"/>
    </row>
    <row r="73" spans="1:9" s="63" customFormat="1" ht="24.95" customHeight="1">
      <c r="A73" s="96"/>
      <c r="B73" s="60"/>
      <c r="C73" s="224" t="s">
        <v>786</v>
      </c>
      <c r="D73" s="711"/>
      <c r="E73" s="711"/>
      <c r="F73" s="711"/>
      <c r="G73" s="711"/>
      <c r="H73" s="711"/>
      <c r="I73" s="711"/>
    </row>
    <row r="74" spans="1:9" s="63" customFormat="1" ht="24.95" customHeight="1">
      <c r="A74" s="96"/>
      <c r="B74" s="60"/>
    </row>
    <row r="75" spans="1:9" s="63" customFormat="1" ht="24.95" customHeight="1">
      <c r="A75" s="96"/>
      <c r="B75" s="60"/>
      <c r="C75" s="464" t="s">
        <v>778</v>
      </c>
      <c r="D75" s="872" t="s">
        <v>21</v>
      </c>
      <c r="E75" s="872"/>
      <c r="F75" s="872"/>
      <c r="G75" s="872" t="s">
        <v>22</v>
      </c>
      <c r="H75" s="872"/>
      <c r="I75" s="872"/>
    </row>
    <row r="76" spans="1:9" s="63" customFormat="1" ht="24.95" customHeight="1" thickBot="1">
      <c r="A76" s="96"/>
      <c r="B76" s="60"/>
      <c r="C76" s="460" t="s">
        <v>779</v>
      </c>
      <c r="D76" s="448">
        <v>2022</v>
      </c>
      <c r="E76" s="448">
        <v>2023</v>
      </c>
      <c r="F76" s="449">
        <v>2024</v>
      </c>
      <c r="G76" s="448">
        <v>2022</v>
      </c>
      <c r="H76" s="448">
        <v>2023</v>
      </c>
      <c r="I76" s="449">
        <v>2024</v>
      </c>
    </row>
    <row r="77" spans="1:9" s="63" customFormat="1" ht="24.95" customHeight="1">
      <c r="A77" s="96"/>
      <c r="B77" s="60"/>
      <c r="C77" s="455" t="s">
        <v>782</v>
      </c>
      <c r="D77" s="455"/>
      <c r="E77" s="455"/>
      <c r="F77" s="455"/>
      <c r="G77" s="455"/>
      <c r="H77" s="455"/>
      <c r="I77" s="455"/>
    </row>
    <row r="78" spans="1:9" s="63" customFormat="1" ht="24.95" customHeight="1">
      <c r="A78" s="96"/>
      <c r="B78" s="60"/>
      <c r="C78" s="193" t="s">
        <v>673</v>
      </c>
      <c r="D78" s="238">
        <v>16</v>
      </c>
      <c r="E78" s="238">
        <v>18</v>
      </c>
      <c r="F78" s="159">
        <v>36</v>
      </c>
      <c r="G78" s="467">
        <v>26</v>
      </c>
      <c r="H78" s="467">
        <v>15.4</v>
      </c>
      <c r="I78" s="468">
        <v>25.1</v>
      </c>
    </row>
    <row r="79" spans="1:9" s="63" customFormat="1" ht="24.95" customHeight="1">
      <c r="A79" s="96"/>
      <c r="B79" s="60"/>
      <c r="C79" s="193" t="s">
        <v>674</v>
      </c>
      <c r="D79" s="238">
        <v>131</v>
      </c>
      <c r="E79" s="238">
        <v>160</v>
      </c>
      <c r="F79" s="159">
        <v>182</v>
      </c>
      <c r="G79" s="467">
        <v>17</v>
      </c>
      <c r="H79" s="467">
        <v>15</v>
      </c>
      <c r="I79" s="468">
        <v>14.1</v>
      </c>
    </row>
    <row r="80" spans="1:9" s="63" customFormat="1" ht="24.95" customHeight="1">
      <c r="A80" s="96"/>
      <c r="B80" s="82"/>
      <c r="C80" s="193" t="s">
        <v>675</v>
      </c>
      <c r="D80" s="238">
        <v>22</v>
      </c>
      <c r="E80" s="238">
        <v>27</v>
      </c>
      <c r="F80" s="159">
        <v>49</v>
      </c>
      <c r="G80" s="467">
        <v>14</v>
      </c>
      <c r="H80" s="467">
        <v>16.399999999999999</v>
      </c>
      <c r="I80" s="468">
        <v>21.6</v>
      </c>
    </row>
    <row r="81" spans="1:11" s="63" customFormat="1" ht="24.95" customHeight="1">
      <c r="A81" s="96"/>
      <c r="B81" s="82"/>
      <c r="C81" s="455" t="s">
        <v>783</v>
      </c>
      <c r="D81" s="455"/>
      <c r="E81" s="455"/>
      <c r="F81" s="455"/>
      <c r="G81" s="455"/>
      <c r="H81" s="455"/>
      <c r="I81" s="455"/>
    </row>
    <row r="82" spans="1:11" s="63" customFormat="1" ht="24.95" customHeight="1">
      <c r="A82" s="96"/>
      <c r="B82" s="82"/>
      <c r="C82" s="193" t="s">
        <v>659</v>
      </c>
      <c r="D82" s="238">
        <v>123</v>
      </c>
      <c r="E82" s="238">
        <v>147</v>
      </c>
      <c r="F82" s="159">
        <v>184</v>
      </c>
      <c r="G82" s="467">
        <v>17</v>
      </c>
      <c r="H82" s="467">
        <v>13.2</v>
      </c>
      <c r="I82" s="468">
        <v>15.1</v>
      </c>
    </row>
    <row r="83" spans="1:11" s="63" customFormat="1" ht="24.95" customHeight="1">
      <c r="A83" s="96"/>
      <c r="B83" s="82"/>
      <c r="C83" s="193" t="s">
        <v>658</v>
      </c>
      <c r="D83" s="238">
        <v>46</v>
      </c>
      <c r="E83" s="238">
        <v>58</v>
      </c>
      <c r="F83" s="159">
        <v>83</v>
      </c>
      <c r="G83" s="467">
        <v>21</v>
      </c>
      <c r="H83" s="467">
        <v>19.7</v>
      </c>
      <c r="I83" s="468">
        <v>20.3</v>
      </c>
    </row>
    <row r="84" spans="1:11" s="63" customFormat="1" ht="24.95" customHeight="1">
      <c r="A84" s="96"/>
      <c r="B84" s="60"/>
      <c r="C84" s="455" t="s">
        <v>784</v>
      </c>
      <c r="D84" s="455"/>
      <c r="E84" s="455"/>
      <c r="F84" s="455"/>
      <c r="G84" s="455"/>
      <c r="H84" s="455"/>
      <c r="I84" s="455"/>
    </row>
    <row r="85" spans="1:11" s="63" customFormat="1" ht="24.95" customHeight="1">
      <c r="A85" s="96"/>
      <c r="B85" s="60"/>
      <c r="C85" s="193" t="s">
        <v>405</v>
      </c>
      <c r="D85" s="238">
        <v>21</v>
      </c>
      <c r="E85" s="238">
        <v>31</v>
      </c>
      <c r="F85" s="159">
        <v>44</v>
      </c>
      <c r="G85" s="467">
        <v>24</v>
      </c>
      <c r="H85" s="467">
        <v>18.399999999999999</v>
      </c>
      <c r="I85" s="468">
        <v>25.4</v>
      </c>
    </row>
    <row r="86" spans="1:11" s="63" customFormat="1" ht="24.95" customHeight="1">
      <c r="A86" s="96"/>
      <c r="B86" s="60"/>
      <c r="C86" s="193" t="s">
        <v>404</v>
      </c>
      <c r="D86" s="238">
        <v>81</v>
      </c>
      <c r="E86" s="238">
        <v>95</v>
      </c>
      <c r="F86" s="159">
        <v>95</v>
      </c>
      <c r="G86" s="467">
        <v>12</v>
      </c>
      <c r="H86" s="467">
        <v>10.7</v>
      </c>
      <c r="I86" s="468">
        <v>12.7</v>
      </c>
    </row>
    <row r="87" spans="1:11" s="63" customFormat="1" ht="24.95" customHeight="1">
      <c r="A87" s="96"/>
      <c r="B87" s="60"/>
      <c r="C87" s="193" t="s">
        <v>406</v>
      </c>
      <c r="D87" s="238">
        <v>67</v>
      </c>
      <c r="E87" s="238">
        <v>79</v>
      </c>
      <c r="F87" s="159">
        <v>128</v>
      </c>
      <c r="G87" s="467">
        <v>24</v>
      </c>
      <c r="H87" s="467">
        <v>20</v>
      </c>
      <c r="I87" s="468">
        <v>17.100000000000001</v>
      </c>
    </row>
    <row r="88" spans="1:11" s="63" customFormat="1" ht="24.95" customHeight="1">
      <c r="A88" s="96"/>
      <c r="B88" s="60"/>
      <c r="C88" s="546" t="s">
        <v>3</v>
      </c>
      <c r="D88" s="547">
        <v>169</v>
      </c>
      <c r="E88" s="547">
        <v>205</v>
      </c>
      <c r="F88" s="549">
        <v>267</v>
      </c>
      <c r="G88" s="548">
        <v>18</v>
      </c>
      <c r="H88" s="548">
        <v>15.2</v>
      </c>
      <c r="I88" s="550">
        <v>16.3</v>
      </c>
    </row>
    <row r="89" spans="1:11" s="63" customFormat="1" ht="24.95" customHeight="1">
      <c r="A89" s="96"/>
      <c r="B89" s="82"/>
      <c r="C89" s="710" t="s">
        <v>785</v>
      </c>
      <c r="D89" s="710"/>
      <c r="E89" s="710"/>
      <c r="F89" s="710"/>
      <c r="G89" s="710"/>
      <c r="H89" s="710"/>
      <c r="I89" s="710"/>
    </row>
    <row r="90" spans="1:11" s="63" customFormat="1" ht="24.95" customHeight="1">
      <c r="A90" s="96"/>
      <c r="B90" s="82"/>
      <c r="C90" s="224" t="s">
        <v>788</v>
      </c>
      <c r="D90" s="224"/>
      <c r="E90" s="224"/>
      <c r="F90" s="224"/>
      <c r="G90" s="224"/>
      <c r="H90" s="224"/>
      <c r="I90" s="224"/>
    </row>
    <row r="91" spans="1:11" s="63" customFormat="1" ht="24.95" customHeight="1">
      <c r="A91" s="96"/>
      <c r="B91" s="82"/>
      <c r="C91" s="58"/>
    </row>
    <row r="92" spans="1:11" s="63" customFormat="1" ht="24.95" customHeight="1">
      <c r="A92" s="96"/>
      <c r="B92" s="82"/>
      <c r="C92" s="427" t="str">
        <f>Índice!D111</f>
        <v>GRI EU14</v>
      </c>
      <c r="D92" s="868" t="str">
        <f>Índice!E111</f>
        <v>Programs and processes to ensure the availability of a skilled workforce</v>
      </c>
      <c r="E92" s="869"/>
      <c r="F92" s="869"/>
      <c r="G92" s="869"/>
      <c r="H92" s="869"/>
      <c r="I92" s="869"/>
    </row>
    <row r="93" spans="1:11" s="63" customFormat="1" ht="24.95" customHeight="1">
      <c r="A93" s="96"/>
      <c r="B93" s="82"/>
      <c r="C93" s="875" t="s">
        <v>789</v>
      </c>
      <c r="D93" s="875"/>
      <c r="E93" s="875"/>
      <c r="F93" s="875"/>
      <c r="G93" s="875"/>
      <c r="H93" s="875"/>
      <c r="I93" s="875"/>
      <c r="J93" s="91"/>
      <c r="K93" s="62"/>
    </row>
    <row r="94" spans="1:11" s="63" customFormat="1" ht="24.95" customHeight="1">
      <c r="A94" s="96"/>
      <c r="B94" s="82"/>
      <c r="C94" s="725"/>
      <c r="D94" s="725"/>
      <c r="E94" s="725"/>
      <c r="F94" s="725"/>
      <c r="G94" s="725"/>
      <c r="H94" s="725"/>
      <c r="I94" s="725"/>
      <c r="J94" s="89"/>
    </row>
    <row r="95" spans="1:11" s="63" customFormat="1" ht="24.95" customHeight="1">
      <c r="A95" s="96"/>
      <c r="B95" s="82"/>
      <c r="C95" s="725"/>
      <c r="D95" s="725"/>
      <c r="E95" s="725"/>
      <c r="F95" s="725"/>
      <c r="G95" s="725"/>
      <c r="H95" s="725"/>
      <c r="I95" s="725"/>
      <c r="J95" s="89"/>
    </row>
    <row r="96" spans="1:11" s="63" customFormat="1" ht="24.95" customHeight="1">
      <c r="A96" s="96"/>
      <c r="B96" s="82"/>
      <c r="C96" s="725"/>
      <c r="D96" s="725"/>
      <c r="E96" s="725"/>
      <c r="F96" s="725"/>
      <c r="G96" s="725"/>
      <c r="H96" s="725"/>
      <c r="I96" s="725"/>
      <c r="J96" s="89"/>
    </row>
    <row r="97" spans="1:10" s="63" customFormat="1" ht="24.95" customHeight="1">
      <c r="A97" s="96"/>
      <c r="B97" s="82"/>
      <c r="C97" s="725"/>
      <c r="D97" s="725"/>
      <c r="E97" s="725"/>
      <c r="F97" s="725"/>
      <c r="G97" s="725"/>
      <c r="H97" s="725"/>
      <c r="I97" s="725"/>
      <c r="J97" s="89"/>
    </row>
    <row r="98" spans="1:10" s="63" customFormat="1" ht="24.95" customHeight="1">
      <c r="A98" s="96"/>
      <c r="B98" s="82"/>
      <c r="C98" s="89"/>
      <c r="D98" s="89"/>
      <c r="E98" s="89"/>
      <c r="F98" s="89"/>
      <c r="G98" s="89"/>
      <c r="H98" s="89"/>
      <c r="I98" s="89"/>
      <c r="J98" s="89"/>
    </row>
    <row r="99" spans="1:10" s="63" customFormat="1" ht="24.95" customHeight="1">
      <c r="A99" s="96"/>
      <c r="B99" s="82"/>
      <c r="C99" s="89"/>
      <c r="D99" s="89"/>
      <c r="E99" s="89"/>
      <c r="F99" s="89"/>
      <c r="G99" s="89"/>
      <c r="H99" s="89"/>
      <c r="I99" s="89"/>
      <c r="J99" s="89"/>
    </row>
    <row r="100" spans="1:10" s="63" customFormat="1" ht="24.95" customHeight="1">
      <c r="A100" s="96"/>
      <c r="B100" s="82"/>
      <c r="C100" s="89"/>
      <c r="D100" s="89"/>
      <c r="E100" s="89"/>
      <c r="F100" s="89"/>
      <c r="G100" s="89"/>
      <c r="H100" s="89"/>
      <c r="I100" s="89"/>
      <c r="J100" s="89"/>
    </row>
    <row r="101" spans="1:10" s="63" customFormat="1" ht="24.95" customHeight="1">
      <c r="A101" s="96"/>
      <c r="B101" s="82"/>
      <c r="C101" s="58"/>
    </row>
    <row r="102" spans="1:10" s="63" customFormat="1" ht="24.95" customHeight="1">
      <c r="A102" s="96"/>
      <c r="B102" s="82"/>
      <c r="C102" s="58"/>
    </row>
    <row r="103" spans="1:10" s="63" customFormat="1" ht="24.95" customHeight="1">
      <c r="A103" s="96"/>
      <c r="B103" s="82"/>
      <c r="C103" s="58"/>
    </row>
    <row r="104" spans="1:10" s="63" customFormat="1" ht="24.95" customHeight="1">
      <c r="A104" s="96"/>
      <c r="B104" s="82"/>
      <c r="C104" s="58"/>
    </row>
    <row r="105" spans="1:10" s="63" customFormat="1" ht="24.95" customHeight="1">
      <c r="A105" s="96"/>
      <c r="B105" s="82"/>
      <c r="C105" s="58"/>
    </row>
    <row r="106" spans="1:10" s="63" customFormat="1" ht="24.95" customHeight="1">
      <c r="A106" s="96"/>
      <c r="B106" s="82"/>
      <c r="C106" s="58"/>
    </row>
    <row r="107" spans="1:10" s="63" customFormat="1" ht="24.95" customHeight="1">
      <c r="A107" s="96"/>
      <c r="B107" s="82"/>
      <c r="C107" s="58"/>
    </row>
    <row r="108" spans="1:10" s="63" customFormat="1" ht="24.95" customHeight="1">
      <c r="A108" s="96"/>
      <c r="B108" s="82"/>
      <c r="C108" s="58"/>
    </row>
    <row r="109" spans="1:10" s="63" customFormat="1" ht="24.95" customHeight="1">
      <c r="A109" s="96"/>
      <c r="B109" s="82"/>
      <c r="C109" s="58"/>
    </row>
    <row r="110" spans="1:10" s="63" customFormat="1" ht="24.95" customHeight="1">
      <c r="A110" s="96"/>
      <c r="B110" s="82"/>
      <c r="C110" s="58"/>
    </row>
    <row r="111" spans="1:10" s="63" customFormat="1" ht="24.95" customHeight="1">
      <c r="A111" s="96"/>
      <c r="B111" s="82"/>
      <c r="C111" s="58"/>
    </row>
    <row r="112" spans="1:10" s="63" customFormat="1" ht="24.95" customHeight="1">
      <c r="A112" s="96"/>
      <c r="B112" s="82"/>
      <c r="C112" s="58"/>
    </row>
    <row r="113" spans="2:2" ht="12.75">
      <c r="B113" s="44"/>
    </row>
    <row r="114" spans="2:2" ht="15" customHeight="1">
      <c r="B114" s="44"/>
    </row>
    <row r="115" spans="2:2" ht="15" customHeight="1">
      <c r="B115" s="44"/>
    </row>
    <row r="116" spans="2:2" ht="15" customHeight="1">
      <c r="B116" s="15"/>
    </row>
    <row r="117" spans="2:2" ht="15" customHeight="1">
      <c r="B117" s="15"/>
    </row>
    <row r="118" spans="2:2" ht="15" customHeight="1">
      <c r="B118" s="514"/>
    </row>
    <row r="119" spans="2:2" ht="15" customHeight="1">
      <c r="B119" s="15"/>
    </row>
    <row r="120" spans="2:2" ht="15" customHeight="1">
      <c r="B120" s="15"/>
    </row>
    <row r="121" spans="2:2" ht="15" customHeight="1">
      <c r="B121" s="15"/>
    </row>
    <row r="122" spans="2:2" ht="15" customHeight="1">
      <c r="B122" s="44"/>
    </row>
    <row r="123" spans="2:2" ht="15" customHeight="1">
      <c r="B123" s="15"/>
    </row>
    <row r="124" spans="2:2" ht="15" customHeight="1">
      <c r="B124" s="15"/>
    </row>
    <row r="125" spans="2:2" ht="15" customHeight="1">
      <c r="B125" s="15"/>
    </row>
    <row r="126" spans="2:2" ht="15" customHeight="1">
      <c r="B126" s="44"/>
    </row>
    <row r="127" spans="2:2" ht="15" customHeight="1">
      <c r="B127" s="44"/>
    </row>
    <row r="128" spans="2:2" ht="15" customHeight="1">
      <c r="B128" s="44"/>
    </row>
    <row r="129" spans="2:2" ht="15" customHeight="1">
      <c r="B129" s="514"/>
    </row>
    <row r="130" spans="2:2" ht="15" customHeight="1">
      <c r="B130" s="44"/>
    </row>
    <row r="131" spans="2:2" ht="15" customHeight="1">
      <c r="B131" s="44"/>
    </row>
    <row r="132" spans="2:2" ht="15" customHeight="1">
      <c r="B132" s="44"/>
    </row>
    <row r="133" spans="2:2" ht="15" customHeight="1">
      <c r="B133" s="44"/>
    </row>
    <row r="134" spans="2:2" ht="15" customHeight="1">
      <c r="B134" s="44"/>
    </row>
    <row r="135" spans="2:2" ht="15" customHeight="1">
      <c r="B135" s="44"/>
    </row>
    <row r="136" spans="2:2" ht="15" customHeight="1">
      <c r="B136" s="44"/>
    </row>
    <row r="137" spans="2:2" ht="15" customHeight="1">
      <c r="B137" s="44"/>
    </row>
    <row r="138" spans="2:2" ht="15" customHeight="1">
      <c r="B138" s="44"/>
    </row>
    <row r="139" spans="2:2" ht="15" customHeight="1">
      <c r="B139" s="15"/>
    </row>
    <row r="140" spans="2:2" ht="15" customHeight="1">
      <c r="B140" s="15"/>
    </row>
    <row r="141" spans="2:2" ht="15" customHeight="1">
      <c r="B141" s="15"/>
    </row>
    <row r="142" spans="2:2" ht="15" customHeight="1">
      <c r="B142" s="15"/>
    </row>
    <row r="143" spans="2:2" ht="15" customHeight="1">
      <c r="B143" s="15"/>
    </row>
    <row r="144" spans="2:2" ht="15" customHeight="1">
      <c r="B144" s="15"/>
    </row>
    <row r="145" spans="2:2" ht="15" customHeight="1">
      <c r="B145" s="15"/>
    </row>
    <row r="146" spans="2:2" ht="15" customHeight="1">
      <c r="B146" s="15"/>
    </row>
    <row r="147" spans="2:2" ht="15" customHeight="1">
      <c r="B147" s="15"/>
    </row>
    <row r="148" spans="2:2" ht="15" customHeight="1">
      <c r="B148" s="15"/>
    </row>
    <row r="149" spans="2:2" ht="15" customHeight="1">
      <c r="B149" s="15"/>
    </row>
    <row r="150" spans="2:2" ht="15" customHeight="1">
      <c r="B150" s="15"/>
    </row>
    <row r="151" spans="2:2" ht="15" customHeight="1">
      <c r="B151" s="15"/>
    </row>
    <row r="152" spans="2:2" ht="15" customHeight="1">
      <c r="B152" s="44"/>
    </row>
    <row r="153" spans="2:2" ht="15" customHeight="1">
      <c r="B153" s="44"/>
    </row>
    <row r="154" spans="2:2" ht="15" customHeight="1">
      <c r="B154" s="44"/>
    </row>
    <row r="155" spans="2:2" ht="15" customHeight="1">
      <c r="B155" s="44"/>
    </row>
    <row r="156" spans="2:2" ht="15" customHeight="1">
      <c r="B156" s="15"/>
    </row>
    <row r="157" spans="2:2" ht="15" customHeight="1">
      <c r="B157" s="44"/>
    </row>
    <row r="158" spans="2:2" ht="15" customHeight="1">
      <c r="B158" s="44"/>
    </row>
    <row r="159" spans="2:2" ht="15" customHeight="1">
      <c r="B159" s="44"/>
    </row>
    <row r="160" spans="2:2" ht="15" customHeight="1">
      <c r="B160" s="44"/>
    </row>
    <row r="161" spans="2:2" ht="15" customHeight="1">
      <c r="B161" s="44"/>
    </row>
    <row r="162" spans="2:2" ht="15" customHeight="1">
      <c r="B162" s="15"/>
    </row>
    <row r="163" spans="2:2" ht="15" customHeight="1">
      <c r="B163" s="15"/>
    </row>
    <row r="164" spans="2:2" ht="15" customHeight="1">
      <c r="B164" s="44"/>
    </row>
    <row r="165" spans="2:2" ht="15" customHeight="1">
      <c r="B165" s="44"/>
    </row>
    <row r="166" spans="2:2" ht="15" customHeight="1">
      <c r="B166" s="44"/>
    </row>
    <row r="167" spans="2:2" ht="15" customHeight="1">
      <c r="B167" s="44"/>
    </row>
    <row r="168" spans="2:2" ht="15" customHeight="1">
      <c r="B168" s="44"/>
    </row>
    <row r="169" spans="2:2" ht="15" customHeight="1">
      <c r="B169" s="44"/>
    </row>
    <row r="170" spans="2:2" ht="15" customHeight="1">
      <c r="B170" s="44"/>
    </row>
    <row r="171" spans="2:2" ht="15" customHeight="1">
      <c r="B171" s="44"/>
    </row>
    <row r="172" spans="2:2" ht="15" customHeight="1">
      <c r="B172" s="44"/>
    </row>
    <row r="173" spans="2:2" ht="15" customHeight="1">
      <c r="B173" s="44"/>
    </row>
    <row r="174" spans="2:2" ht="15" customHeight="1">
      <c r="B174" s="44"/>
    </row>
    <row r="175" spans="2:2" ht="15" customHeight="1">
      <c r="B175" s="44"/>
    </row>
    <row r="176" spans="2:2" ht="15" customHeight="1">
      <c r="B176" s="44"/>
    </row>
    <row r="177" spans="2:2" ht="15" customHeight="1">
      <c r="B177" s="44"/>
    </row>
    <row r="178" spans="2:2" ht="15" customHeight="1">
      <c r="B178" s="44"/>
    </row>
    <row r="179" spans="2:2" ht="15" customHeight="1">
      <c r="B179" s="44"/>
    </row>
    <row r="180" spans="2:2" ht="15" customHeight="1">
      <c r="B180" s="15"/>
    </row>
    <row r="181" spans="2:2" ht="15" customHeight="1">
      <c r="B181" s="15"/>
    </row>
    <row r="182" spans="2:2" ht="15" customHeight="1">
      <c r="B182" s="44"/>
    </row>
    <row r="183" spans="2:2" ht="15" customHeight="1">
      <c r="B183" s="15"/>
    </row>
    <row r="184" spans="2:2" ht="15" customHeight="1">
      <c r="B184" s="15"/>
    </row>
    <row r="185" spans="2:2" ht="15" customHeight="1">
      <c r="B185" s="15"/>
    </row>
    <row r="186" spans="2:2" ht="15" customHeight="1">
      <c r="B186" s="15"/>
    </row>
    <row r="187" spans="2:2" ht="15" customHeight="1">
      <c r="B187" s="15"/>
    </row>
    <row r="188" spans="2:2" ht="15" customHeight="1">
      <c r="B188" s="15"/>
    </row>
    <row r="189" spans="2:2" ht="15" customHeight="1">
      <c r="B189" s="15"/>
    </row>
    <row r="190" spans="2:2" ht="15" customHeight="1">
      <c r="B190" s="15"/>
    </row>
    <row r="191" spans="2:2" ht="15" customHeight="1">
      <c r="B191" s="15"/>
    </row>
    <row r="192" spans="2:2" ht="15" customHeight="1">
      <c r="B192" s="15"/>
    </row>
    <row r="193" spans="2:2" ht="15" customHeight="1">
      <c r="B193" s="15"/>
    </row>
    <row r="194" spans="2:2" ht="15" customHeight="1">
      <c r="B194" s="15"/>
    </row>
    <row r="195" spans="2:2" ht="15" customHeight="1">
      <c r="B195" s="15"/>
    </row>
    <row r="196" spans="2:2" ht="15" customHeight="1">
      <c r="B196" s="15"/>
    </row>
    <row r="197" spans="2:2" ht="15" customHeight="1">
      <c r="B197" s="15"/>
    </row>
    <row r="198" spans="2:2" ht="15" customHeight="1">
      <c r="B198" s="15"/>
    </row>
    <row r="199" spans="2:2" ht="15" customHeight="1">
      <c r="B199" s="15"/>
    </row>
    <row r="200" spans="2:2" ht="15" customHeight="1">
      <c r="B200" s="15"/>
    </row>
    <row r="201" spans="2:2" ht="15" customHeight="1">
      <c r="B201" s="15"/>
    </row>
    <row r="202" spans="2:2" ht="15" customHeight="1">
      <c r="B202" s="15"/>
    </row>
    <row r="203" spans="2:2" ht="15" customHeight="1">
      <c r="B203" s="15"/>
    </row>
    <row r="204" spans="2:2" ht="15" customHeight="1">
      <c r="B204" s="15"/>
    </row>
    <row r="205" spans="2:2" ht="15" customHeight="1">
      <c r="B205" s="15"/>
    </row>
    <row r="206" spans="2:2" ht="15" customHeight="1">
      <c r="B206" s="15"/>
    </row>
    <row r="207" spans="2:2" ht="15" customHeight="1">
      <c r="B207" s="15"/>
    </row>
    <row r="208" spans="2:2" ht="15" customHeight="1">
      <c r="B208" s="15"/>
    </row>
    <row r="209" spans="2:2" ht="15" customHeight="1">
      <c r="B209" s="15"/>
    </row>
    <row r="210" spans="2:2" ht="15" customHeight="1">
      <c r="B210" s="15"/>
    </row>
    <row r="211" spans="2:2" ht="15" customHeight="1">
      <c r="B211" s="15"/>
    </row>
    <row r="212" spans="2:2" ht="15" customHeight="1">
      <c r="B212" s="15"/>
    </row>
    <row r="213" spans="2:2" ht="15" customHeight="1">
      <c r="B213" s="15"/>
    </row>
    <row r="214" spans="2:2" ht="15" customHeight="1">
      <c r="B214" s="15"/>
    </row>
    <row r="215" spans="2:2" ht="15" customHeight="1">
      <c r="B215" s="15"/>
    </row>
    <row r="216" spans="2:2" ht="15" customHeight="1">
      <c r="B216" s="15"/>
    </row>
    <row r="217" spans="2:2" ht="15" customHeight="1">
      <c r="B217" s="15"/>
    </row>
    <row r="218" spans="2:2" ht="15" customHeight="1">
      <c r="B218" s="15"/>
    </row>
    <row r="219" spans="2:2" ht="15" customHeight="1">
      <c r="B219" s="15"/>
    </row>
    <row r="220" spans="2:2" ht="15" customHeight="1">
      <c r="B220" s="15"/>
    </row>
    <row r="221" spans="2:2" ht="15" customHeight="1">
      <c r="B221" s="15"/>
    </row>
    <row r="222" spans="2:2" ht="15" customHeight="1">
      <c r="B222" s="15"/>
    </row>
    <row r="223" spans="2:2" ht="15" customHeight="1">
      <c r="B223" s="15"/>
    </row>
    <row r="224" spans="2:2" ht="15" customHeight="1">
      <c r="B224" s="15"/>
    </row>
    <row r="225" spans="2:2" ht="15" customHeight="1">
      <c r="B225" s="15"/>
    </row>
    <row r="226" spans="2:2" ht="15" customHeight="1">
      <c r="B226" s="15"/>
    </row>
    <row r="227" spans="2:2" ht="15" customHeight="1">
      <c r="B227" s="15"/>
    </row>
    <row r="228" spans="2:2" ht="15" customHeight="1">
      <c r="B228" s="15"/>
    </row>
    <row r="229" spans="2:2" ht="15" customHeight="1">
      <c r="B229" s="15"/>
    </row>
    <row r="230" spans="2:2" ht="15" customHeight="1">
      <c r="B230" s="15"/>
    </row>
    <row r="231" spans="2:2" ht="15" customHeight="1">
      <c r="B231" s="15"/>
    </row>
    <row r="232" spans="2:2" ht="15" customHeight="1">
      <c r="B232" s="15"/>
    </row>
    <row r="233" spans="2:2" ht="15" customHeight="1">
      <c r="B233" s="15"/>
    </row>
    <row r="234" spans="2:2" ht="15" customHeight="1">
      <c r="B234" s="15"/>
    </row>
    <row r="235" spans="2:2" ht="15" customHeight="1">
      <c r="B235" s="15"/>
    </row>
    <row r="236" spans="2:2" ht="15" customHeight="1">
      <c r="B236" s="15"/>
    </row>
    <row r="237" spans="2:2" ht="15" customHeight="1">
      <c r="B237" s="15"/>
    </row>
    <row r="238" spans="2:2" ht="15" customHeight="1">
      <c r="B238" s="15"/>
    </row>
    <row r="239" spans="2:2" ht="15" customHeight="1">
      <c r="B239" s="15"/>
    </row>
    <row r="240" spans="2:2" ht="15" customHeight="1">
      <c r="B240" s="15"/>
    </row>
    <row r="241" spans="2:2" ht="15" customHeight="1">
      <c r="B241" s="15"/>
    </row>
    <row r="242" spans="2:2" ht="15" customHeight="1">
      <c r="B242" s="15"/>
    </row>
    <row r="243" spans="2:2" ht="15" customHeight="1">
      <c r="B243" s="15"/>
    </row>
    <row r="244" spans="2:2" ht="15" customHeight="1">
      <c r="B244" s="15"/>
    </row>
    <row r="245" spans="2:2" ht="15" customHeight="1">
      <c r="B245" s="15"/>
    </row>
    <row r="246" spans="2:2" ht="15" customHeight="1">
      <c r="B246" s="15"/>
    </row>
    <row r="247" spans="2:2" ht="15" customHeight="1">
      <c r="B247" s="44"/>
    </row>
    <row r="248" spans="2:2" ht="15" customHeight="1">
      <c r="B248" s="15"/>
    </row>
    <row r="249" spans="2:2" ht="15" customHeight="1">
      <c r="B249" s="15"/>
    </row>
    <row r="250" spans="2:2" ht="15" customHeight="1">
      <c r="B250" s="15"/>
    </row>
    <row r="251" spans="2:2" ht="15" customHeight="1">
      <c r="B251" s="15"/>
    </row>
    <row r="252" spans="2:2" ht="15" customHeight="1">
      <c r="B252" s="15"/>
    </row>
    <row r="253" spans="2:2" ht="15" customHeight="1">
      <c r="B253" s="15"/>
    </row>
    <row r="254" spans="2:2" ht="15" customHeight="1">
      <c r="B254" s="15"/>
    </row>
    <row r="255" spans="2:2" ht="15" customHeight="1">
      <c r="B255" s="15"/>
    </row>
    <row r="256" spans="2:2" ht="15" customHeight="1">
      <c r="B256" s="44"/>
    </row>
    <row r="257" spans="2:2" ht="15" customHeight="1">
      <c r="B257" s="15"/>
    </row>
    <row r="258" spans="2:2" ht="15" customHeight="1">
      <c r="B258" s="44"/>
    </row>
    <row r="259" spans="2:2" ht="15" customHeight="1">
      <c r="B259" s="44"/>
    </row>
    <row r="260" spans="2:2" ht="15" customHeight="1">
      <c r="B260" s="44"/>
    </row>
    <row r="261" spans="2:2" ht="15" customHeight="1">
      <c r="B261" s="44"/>
    </row>
    <row r="262" spans="2:2" ht="15" customHeight="1">
      <c r="B262" s="44"/>
    </row>
    <row r="263" spans="2:2" ht="15" customHeight="1">
      <c r="B263" s="44"/>
    </row>
    <row r="264" spans="2:2" ht="15" customHeight="1">
      <c r="B264" s="15"/>
    </row>
    <row r="265" spans="2:2" ht="15" customHeight="1">
      <c r="B265" s="15"/>
    </row>
    <row r="266" spans="2:2" ht="15" customHeight="1">
      <c r="B266" s="15"/>
    </row>
    <row r="267" spans="2:2" ht="15" customHeight="1">
      <c r="B267" s="15"/>
    </row>
    <row r="268" spans="2:2" ht="15" customHeight="1">
      <c r="B268" s="15"/>
    </row>
    <row r="269" spans="2:2" ht="15" customHeight="1">
      <c r="B269" s="15"/>
    </row>
    <row r="270" spans="2:2" ht="15" customHeight="1">
      <c r="B270" s="15"/>
    </row>
    <row r="271" spans="2:2" ht="15" customHeight="1"/>
    <row r="272" spans="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sheetData>
  <sheetProtection algorithmName="SHA-512" hashValue="i1SHcP/ntxZOMldwlcppTDaysQhkv41M0Q5WiY7gGPzNsmaqo6O4S4lOG9JrfJKtgzpprnGwoRKUTCIApZhHmg==" saltValue="yMkYI8gaHV3jGC8TyzylYQ==" spinCount="100000" sheet="1" objects="1" scenarios="1" formatColumns="0" formatRows="0" autoFilter="0"/>
  <mergeCells count="41">
    <mergeCell ref="C93:I97"/>
    <mergeCell ref="G46:I47"/>
    <mergeCell ref="G48:I49"/>
    <mergeCell ref="D36:I36"/>
    <mergeCell ref="C37:I37"/>
    <mergeCell ref="C44:F45"/>
    <mergeCell ref="C46:F47"/>
    <mergeCell ref="C48:F49"/>
    <mergeCell ref="D51:I51"/>
    <mergeCell ref="C52:I55"/>
    <mergeCell ref="D56:I56"/>
    <mergeCell ref="C57:I57"/>
    <mergeCell ref="D92:I92"/>
    <mergeCell ref="G75:I75"/>
    <mergeCell ref="D58:F58"/>
    <mergeCell ref="G58:I58"/>
    <mergeCell ref="J31:L31"/>
    <mergeCell ref="D6:I6"/>
    <mergeCell ref="C7:I9"/>
    <mergeCell ref="C16:I16"/>
    <mergeCell ref="C17:I18"/>
    <mergeCell ref="C19:I19"/>
    <mergeCell ref="C11:C12"/>
    <mergeCell ref="D11:F11"/>
    <mergeCell ref="G11:I11"/>
    <mergeCell ref="D75:F75"/>
    <mergeCell ref="J11:L11"/>
    <mergeCell ref="C38:F38"/>
    <mergeCell ref="C23:C24"/>
    <mergeCell ref="D23:F23"/>
    <mergeCell ref="G23:I23"/>
    <mergeCell ref="J23:L23"/>
    <mergeCell ref="C33:I33"/>
    <mergeCell ref="J33:L33"/>
    <mergeCell ref="C34:I34"/>
    <mergeCell ref="J34:L34"/>
    <mergeCell ref="C31:I32"/>
    <mergeCell ref="C20:I20"/>
    <mergeCell ref="C29:I29"/>
    <mergeCell ref="C30:I30"/>
    <mergeCell ref="J30:L30"/>
  </mergeCells>
  <hyperlinks>
    <hyperlink ref="E3" location="'Gestão de pessoas'!C6" display="GRI 2-7" xr:uid="{8971B684-33C5-4D4D-ADBC-5629BC152FA9}"/>
    <hyperlink ref="F3" location="'Gestão de pessoas'!C36" display="GRI 2-8" xr:uid="{B13DC2D2-38C4-49B5-98DF-5649343961B6}"/>
    <hyperlink ref="G3" location="'Gestão de pessoas'!C51" display="GRI 202-2" xr:uid="{01DCFC95-0DF9-4828-ACC8-0BEBD46CAAE8}"/>
    <hyperlink ref="H3" location="'Gestão de pessoas'!C56" display="GRI 401-1" xr:uid="{32E2E020-022A-45CF-8BB1-DBC5088B0058}"/>
    <hyperlink ref="I3" location="'Gestão de pessoas'!C92" display="GRI EU14" xr:uid="{7BE26A9C-1C22-4EAB-AE91-721CABED633E}"/>
  </hyperlink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D93E4-F266-43B0-9A89-014612BC4523}">
  <sheetPr>
    <tabColor rgb="FF02585C"/>
  </sheetPr>
  <dimension ref="A1:AU48"/>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0" defaultRowHeight="15"/>
  <cols>
    <col min="1" max="1" width="33.7109375" style="279" customWidth="1"/>
    <col min="2" max="2" width="3.7109375" style="254" customWidth="1"/>
    <col min="3" max="10" width="20.85546875" style="262" customWidth="1"/>
    <col min="11" max="12" width="14.140625" style="262" customWidth="1"/>
    <col min="13" max="13" width="7.140625" style="262" customWidth="1"/>
    <col min="14" max="21" width="14.140625" style="262" hidden="1" customWidth="1"/>
    <col min="22" max="23" width="30" style="262" hidden="1" customWidth="1"/>
    <col min="24" max="31" width="18.140625" style="262" hidden="1" customWidth="1"/>
    <col min="32" max="33" width="18.140625" style="255" hidden="1" customWidth="1"/>
    <col min="34" max="16384" width="0" style="255" hidden="1"/>
  </cols>
  <sheetData>
    <row r="1" spans="1:46" s="62" customFormat="1"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60"/>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426" t="str">
        <f>Índice!B88</f>
        <v>HUMAN CAPITAL</v>
      </c>
      <c r="D3" s="60"/>
      <c r="E3" s="474" t="s">
        <v>153</v>
      </c>
      <c r="F3" s="474" t="s">
        <v>152</v>
      </c>
      <c r="G3" s="60"/>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Índice!C113</f>
        <v>Pay and benefits</v>
      </c>
      <c r="D4" s="60"/>
      <c r="E4" s="145"/>
      <c r="F4" s="145"/>
      <c r="G4" s="60"/>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60"/>
      <c r="F5" s="60"/>
      <c r="G5" s="60"/>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427" t="str">
        <f>Índice!D112</f>
        <v>GRI 401-2</v>
      </c>
      <c r="D6" s="868" t="str">
        <f>Índice!E112</f>
        <v>Benefits provided to full-time employees that are not provided to temporary or part-time employees</v>
      </c>
      <c r="E6" s="869"/>
      <c r="F6" s="869"/>
      <c r="G6" s="869"/>
      <c r="H6" s="869"/>
      <c r="I6" s="869"/>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875" t="s">
        <v>790</v>
      </c>
      <c r="D7" s="875"/>
      <c r="E7" s="875"/>
      <c r="F7" s="875"/>
      <c r="G7" s="875"/>
      <c r="H7" s="875"/>
      <c r="I7" s="875"/>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25"/>
      <c r="D8" s="725"/>
      <c r="E8" s="725"/>
      <c r="F8" s="725"/>
      <c r="G8" s="725"/>
      <c r="H8" s="725"/>
      <c r="I8" s="725"/>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25"/>
      <c r="D9" s="725"/>
      <c r="E9" s="725"/>
      <c r="F9" s="725"/>
      <c r="G9" s="725"/>
      <c r="H9" s="725"/>
      <c r="I9" s="725"/>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8"/>
      <c r="B10" s="76"/>
      <c r="C10" s="725"/>
      <c r="D10" s="725"/>
      <c r="E10" s="725"/>
      <c r="F10" s="725"/>
      <c r="G10" s="725"/>
      <c r="H10" s="725"/>
      <c r="I10" s="725"/>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33" customHeight="1">
      <c r="A11" s="98"/>
      <c r="B11" s="76"/>
      <c r="C11" s="725"/>
      <c r="D11" s="725"/>
      <c r="E11" s="725"/>
      <c r="F11" s="725"/>
      <c r="G11" s="725"/>
      <c r="H11" s="725"/>
      <c r="I11" s="725"/>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725"/>
      <c r="D12" s="725"/>
      <c r="E12" s="725"/>
      <c r="F12" s="725"/>
      <c r="G12" s="725"/>
      <c r="H12" s="725"/>
      <c r="I12" s="725"/>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725"/>
      <c r="D13" s="725"/>
      <c r="E13" s="725"/>
      <c r="F13" s="725"/>
      <c r="G13" s="725"/>
      <c r="H13" s="725"/>
      <c r="I13" s="725"/>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725"/>
      <c r="D14" s="725"/>
      <c r="E14" s="725"/>
      <c r="F14" s="725"/>
      <c r="G14" s="725"/>
      <c r="H14" s="725"/>
      <c r="I14" s="725"/>
      <c r="J14" s="87"/>
      <c r="K14" s="87"/>
      <c r="L14" s="87"/>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725"/>
      <c r="D15" s="725"/>
      <c r="E15" s="725"/>
      <c r="F15" s="725"/>
      <c r="G15" s="725"/>
      <c r="H15" s="725"/>
      <c r="I15" s="725"/>
      <c r="J15" s="87"/>
      <c r="K15" s="87"/>
      <c r="L15" s="87"/>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c r="A16" s="96"/>
      <c r="B16" s="76"/>
      <c r="C16" s="716"/>
      <c r="D16" s="717"/>
      <c r="E16" s="717"/>
      <c r="F16" s="717"/>
      <c r="G16" s="717"/>
      <c r="H16" s="717"/>
      <c r="I16" s="717"/>
      <c r="J16" s="717"/>
      <c r="K16" s="717"/>
      <c r="L16" s="717"/>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7" s="62" customFormat="1" ht="24.95" customHeight="1">
      <c r="A17" s="96"/>
      <c r="B17" s="76"/>
      <c r="C17" s="427" t="str">
        <f>Índice!D113</f>
        <v>GRI 202-1</v>
      </c>
      <c r="D17" s="868" t="str">
        <f>Índice!E113</f>
        <v>Ratio of standard entry level wage by gender compared to local minimum wage</v>
      </c>
      <c r="E17" s="869"/>
      <c r="F17" s="869"/>
      <c r="G17" s="869"/>
      <c r="H17" s="869"/>
      <c r="I17" s="869"/>
      <c r="J17" s="50"/>
      <c r="K17" s="50"/>
      <c r="L17" s="50"/>
      <c r="M17" s="122"/>
      <c r="N17" s="68"/>
      <c r="O17" s="69"/>
      <c r="P17" s="69"/>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7" s="62" customFormat="1" ht="24.95" customHeight="1">
      <c r="A18" s="96"/>
      <c r="B18" s="76"/>
      <c r="C18" s="875" t="s">
        <v>791</v>
      </c>
      <c r="D18" s="875"/>
      <c r="E18" s="875"/>
      <c r="F18" s="875"/>
      <c r="G18" s="875"/>
      <c r="H18" s="875"/>
      <c r="I18" s="875"/>
      <c r="J18" s="85"/>
      <c r="K18" s="85"/>
      <c r="L18" s="85"/>
      <c r="M18" s="722"/>
      <c r="N18" s="723"/>
      <c r="O18" s="723"/>
      <c r="P18" s="723"/>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7" s="62" customFormat="1" ht="24.95" customHeight="1">
      <c r="A19" s="96"/>
      <c r="B19" s="76"/>
      <c r="C19" s="725"/>
      <c r="D19" s="725"/>
      <c r="E19" s="725"/>
      <c r="F19" s="725"/>
      <c r="G19" s="725"/>
      <c r="H19" s="725"/>
      <c r="I19" s="725"/>
      <c r="J19" s="87"/>
      <c r="K19" s="87"/>
      <c r="L19" s="87"/>
      <c r="M19" s="716"/>
      <c r="N19" s="717"/>
      <c r="O19" s="717"/>
      <c r="P19" s="717"/>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7" s="62" customFormat="1" ht="24.95" customHeight="1">
      <c r="A20" s="96"/>
      <c r="B20" s="76"/>
      <c r="C20" s="725"/>
      <c r="D20" s="725"/>
      <c r="E20" s="725"/>
      <c r="F20" s="725"/>
      <c r="G20" s="725"/>
      <c r="H20" s="725"/>
      <c r="I20" s="725"/>
      <c r="J20" s="87"/>
      <c r="K20" s="87"/>
      <c r="L20" s="87"/>
      <c r="M20" s="716"/>
      <c r="N20" s="717"/>
      <c r="O20" s="717"/>
      <c r="P20" s="717"/>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7" s="62" customFormat="1" ht="24.95" customHeight="1">
      <c r="A21" s="96"/>
      <c r="B21" s="76"/>
      <c r="C21" s="394" t="s">
        <v>792</v>
      </c>
      <c r="D21" s="63"/>
      <c r="E21" s="63"/>
      <c r="F21" s="63"/>
      <c r="G21" s="63"/>
      <c r="H21" s="63"/>
      <c r="I21" s="63"/>
      <c r="J21" s="63"/>
      <c r="K21" s="63"/>
      <c r="L21" s="63"/>
      <c r="M21" s="63"/>
      <c r="N21" s="63"/>
      <c r="O21" s="63"/>
      <c r="P21" s="63"/>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7" s="62" customFormat="1" ht="24.95" customHeight="1">
      <c r="A22" s="96"/>
      <c r="B22" s="76"/>
      <c r="C22" s="884" t="s">
        <v>793</v>
      </c>
      <c r="D22" s="884"/>
      <c r="E22" s="880">
        <v>2022</v>
      </c>
      <c r="F22" s="880"/>
      <c r="G22" s="880">
        <v>2023</v>
      </c>
      <c r="H22" s="880"/>
      <c r="I22" s="881">
        <v>2024</v>
      </c>
      <c r="J22" s="881"/>
      <c r="K22" s="63"/>
      <c r="L22" s="63"/>
      <c r="M22" s="63"/>
      <c r="N22" s="63"/>
      <c r="O22" s="63"/>
      <c r="P22" s="63"/>
      <c r="Q22" s="63"/>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1"/>
    </row>
    <row r="23" spans="1:47" s="62" customFormat="1" ht="24.95" customHeight="1" thickBot="1">
      <c r="A23" s="96"/>
      <c r="B23" s="76"/>
      <c r="C23" s="879"/>
      <c r="D23" s="879"/>
      <c r="E23" s="430" t="s">
        <v>659</v>
      </c>
      <c r="F23" s="430" t="s">
        <v>658</v>
      </c>
      <c r="G23" s="430" t="s">
        <v>659</v>
      </c>
      <c r="H23" s="430" t="s">
        <v>658</v>
      </c>
      <c r="I23" s="431" t="s">
        <v>659</v>
      </c>
      <c r="J23" s="431" t="s">
        <v>658</v>
      </c>
      <c r="K23" s="63"/>
      <c r="L23" s="63"/>
      <c r="M23" s="63"/>
      <c r="N23" s="63"/>
      <c r="O23" s="63"/>
      <c r="P23" s="63"/>
      <c r="Q23" s="63"/>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1"/>
    </row>
    <row r="24" spans="1:47" s="62" customFormat="1" ht="24.95" customHeight="1">
      <c r="A24" s="96"/>
      <c r="B24" s="76"/>
      <c r="C24" s="878" t="s">
        <v>794</v>
      </c>
      <c r="D24" s="878"/>
      <c r="E24" s="478">
        <v>2.41</v>
      </c>
      <c r="F24" s="478">
        <v>2.0099999999999998</v>
      </c>
      <c r="G24" s="478">
        <v>1.99</v>
      </c>
      <c r="H24" s="478">
        <v>2.17</v>
      </c>
      <c r="I24" s="479">
        <v>2.06</v>
      </c>
      <c r="J24" s="479">
        <v>2.2400000000000002</v>
      </c>
      <c r="K24" s="63"/>
      <c r="L24" s="63"/>
      <c r="M24" s="63"/>
      <c r="N24" s="63"/>
      <c r="O24" s="63"/>
      <c r="P24" s="63"/>
      <c r="Q24" s="63"/>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1"/>
    </row>
    <row r="25" spans="1:47" s="62" customFormat="1" ht="24.95" customHeight="1">
      <c r="A25" s="96"/>
      <c r="B25" s="60"/>
      <c r="C25" s="764" t="s">
        <v>795</v>
      </c>
      <c r="D25" s="764"/>
      <c r="E25" s="478">
        <v>1.7</v>
      </c>
      <c r="F25" s="478">
        <v>2.27</v>
      </c>
      <c r="G25" s="478">
        <v>1.52</v>
      </c>
      <c r="H25" s="478">
        <v>1.49</v>
      </c>
      <c r="I25" s="479">
        <v>1.55</v>
      </c>
      <c r="J25" s="479">
        <v>1.75</v>
      </c>
      <c r="K25" s="63"/>
      <c r="L25" s="63"/>
      <c r="M25" s="63"/>
      <c r="N25" s="63"/>
      <c r="O25" s="63"/>
      <c r="P25" s="63"/>
      <c r="Q25" s="63"/>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1"/>
    </row>
    <row r="26" spans="1:47" s="62" customFormat="1" ht="24.95" customHeight="1">
      <c r="A26" s="96"/>
      <c r="B26" s="60"/>
      <c r="C26" s="764" t="s">
        <v>796</v>
      </c>
      <c r="D26" s="764"/>
      <c r="E26" s="478">
        <v>1.68</v>
      </c>
      <c r="F26" s="478">
        <v>1.68</v>
      </c>
      <c r="G26" s="478">
        <v>1.69</v>
      </c>
      <c r="H26" s="478">
        <v>1.5</v>
      </c>
      <c r="I26" s="479">
        <v>2.02</v>
      </c>
      <c r="J26" s="479">
        <v>1.56</v>
      </c>
      <c r="K26" s="63"/>
      <c r="L26" s="63"/>
      <c r="M26" s="63"/>
      <c r="N26" s="63"/>
      <c r="O26" s="63"/>
      <c r="P26" s="63"/>
      <c r="Q26" s="63"/>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1"/>
    </row>
    <row r="27" spans="1:47" s="62" customFormat="1" ht="24.95" customHeight="1">
      <c r="A27" s="96"/>
      <c r="B27" s="60"/>
      <c r="C27" s="764" t="s">
        <v>23</v>
      </c>
      <c r="D27" s="764"/>
      <c r="E27" s="478">
        <v>1.68</v>
      </c>
      <c r="F27" s="478">
        <v>2.2599999999999998</v>
      </c>
      <c r="G27" s="478">
        <v>1.47</v>
      </c>
      <c r="H27" s="478">
        <v>1.47</v>
      </c>
      <c r="I27" s="479">
        <v>1.72</v>
      </c>
      <c r="J27" s="479">
        <v>2.02</v>
      </c>
      <c r="K27" s="63"/>
      <c r="L27" s="63"/>
      <c r="M27" s="63"/>
      <c r="N27" s="63"/>
      <c r="O27" s="63"/>
      <c r="P27" s="63"/>
      <c r="Q27" s="63"/>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1"/>
    </row>
    <row r="28" spans="1:47" s="62" customFormat="1" ht="24.95" customHeight="1">
      <c r="A28" s="96"/>
      <c r="B28" s="60"/>
      <c r="C28" s="764" t="s">
        <v>24</v>
      </c>
      <c r="D28" s="764"/>
      <c r="E28" s="478">
        <v>1.7</v>
      </c>
      <c r="F28" s="478">
        <v>1.7</v>
      </c>
      <c r="G28" s="478">
        <v>1.47</v>
      </c>
      <c r="H28" s="478">
        <v>1.51</v>
      </c>
      <c r="I28" s="479">
        <v>1.52</v>
      </c>
      <c r="J28" s="479">
        <v>1.77</v>
      </c>
      <c r="K28" s="63"/>
      <c r="L28" s="63"/>
      <c r="M28" s="63"/>
      <c r="N28" s="63"/>
      <c r="O28" s="63"/>
      <c r="P28" s="63"/>
      <c r="Q28" s="63"/>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30"/>
      <c r="AQ28" s="131"/>
      <c r="AR28" s="131"/>
      <c r="AS28" s="131"/>
      <c r="AT28" s="131"/>
    </row>
    <row r="29" spans="1:47" s="62" customFormat="1" ht="24.95" customHeight="1">
      <c r="A29" s="96"/>
      <c r="B29" s="60"/>
      <c r="C29" s="764" t="s">
        <v>568</v>
      </c>
      <c r="D29" s="764"/>
      <c r="E29" s="478" t="s">
        <v>1</v>
      </c>
      <c r="F29" s="478" t="s">
        <v>1</v>
      </c>
      <c r="G29" s="478" t="s">
        <v>1</v>
      </c>
      <c r="H29" s="478" t="s">
        <v>1</v>
      </c>
      <c r="I29" s="479">
        <v>2.74</v>
      </c>
      <c r="J29" s="479">
        <v>1.78</v>
      </c>
      <c r="K29" s="63"/>
      <c r="L29" s="63"/>
      <c r="M29" s="63"/>
      <c r="N29" s="63"/>
      <c r="O29" s="63"/>
      <c r="P29" s="63"/>
      <c r="Q29" s="63"/>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1"/>
    </row>
    <row r="30" spans="1:47" s="132" customFormat="1" ht="24.95" customHeight="1">
      <c r="A30" s="96"/>
      <c r="B30" s="60"/>
      <c r="C30" s="764" t="s">
        <v>25</v>
      </c>
      <c r="D30" s="764"/>
      <c r="E30" s="478" t="s">
        <v>1</v>
      </c>
      <c r="F30" s="478" t="s">
        <v>1</v>
      </c>
      <c r="G30" s="478" t="s">
        <v>1</v>
      </c>
      <c r="H30" s="478" t="s">
        <v>1</v>
      </c>
      <c r="I30" s="479">
        <v>1.99</v>
      </c>
      <c r="J30" s="479">
        <v>2.7</v>
      </c>
      <c r="K30" s="63"/>
      <c r="L30" s="63"/>
      <c r="M30" s="63"/>
      <c r="N30" s="63"/>
      <c r="O30" s="63"/>
      <c r="P30" s="63"/>
      <c r="Q30" s="6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4"/>
    </row>
    <row r="31" spans="1:47" s="132" customFormat="1" ht="24.95" customHeight="1">
      <c r="A31" s="96"/>
      <c r="B31" s="60"/>
      <c r="C31" s="764" t="s">
        <v>797</v>
      </c>
      <c r="D31" s="764"/>
      <c r="E31" s="478" t="s">
        <v>1</v>
      </c>
      <c r="F31" s="478" t="s">
        <v>1</v>
      </c>
      <c r="G31" s="478" t="s">
        <v>1</v>
      </c>
      <c r="H31" s="478" t="s">
        <v>1</v>
      </c>
      <c r="I31" s="479">
        <v>1.54</v>
      </c>
      <c r="J31" s="479">
        <v>1.23</v>
      </c>
      <c r="K31" s="63"/>
      <c r="L31" s="63"/>
      <c r="M31" s="63"/>
      <c r="N31" s="63"/>
      <c r="O31" s="63"/>
      <c r="P31" s="63"/>
      <c r="Q31" s="6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4"/>
    </row>
    <row r="32" spans="1:47" s="132" customFormat="1" ht="24.95" customHeight="1">
      <c r="A32" s="96"/>
      <c r="B32" s="60"/>
      <c r="C32" s="903" t="s">
        <v>798</v>
      </c>
      <c r="D32" s="903"/>
      <c r="E32" s="551">
        <v>1.68</v>
      </c>
      <c r="F32" s="551">
        <v>1.68</v>
      </c>
      <c r="G32" s="551">
        <v>1.43</v>
      </c>
      <c r="H32" s="551">
        <v>1.47</v>
      </c>
      <c r="I32" s="552">
        <v>1.52</v>
      </c>
      <c r="J32" s="552">
        <v>1.23</v>
      </c>
      <c r="K32" s="63"/>
      <c r="L32" s="63"/>
      <c r="M32" s="63"/>
      <c r="N32" s="63"/>
      <c r="O32" s="63"/>
      <c r="P32" s="63"/>
      <c r="Q32" s="6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4"/>
    </row>
    <row r="33" spans="1:41" s="486" customFormat="1" ht="35.1" customHeight="1">
      <c r="A33" s="94"/>
      <c r="B33" s="483"/>
      <c r="C33" s="904" t="s">
        <v>799</v>
      </c>
      <c r="D33" s="904"/>
      <c r="E33" s="904"/>
      <c r="F33" s="904"/>
      <c r="G33" s="904"/>
      <c r="H33" s="904"/>
      <c r="I33" s="712"/>
      <c r="J33" s="391"/>
      <c r="K33" s="391"/>
      <c r="L33" s="391"/>
      <c r="M33" s="391"/>
      <c r="N33" s="391"/>
      <c r="O33" s="391"/>
      <c r="P33" s="391"/>
      <c r="Q33" s="503"/>
      <c r="R33" s="503"/>
      <c r="S33" s="503"/>
      <c r="T33" s="503"/>
      <c r="U33" s="503"/>
      <c r="V33" s="503"/>
      <c r="W33" s="503"/>
      <c r="X33" s="503"/>
      <c r="Y33" s="503"/>
      <c r="Z33" s="503"/>
      <c r="AA33" s="503"/>
      <c r="AB33" s="503"/>
      <c r="AC33" s="503"/>
      <c r="AD33" s="503"/>
      <c r="AE33" s="503"/>
      <c r="AF33" s="503"/>
      <c r="AG33" s="503"/>
      <c r="AH33" s="503"/>
      <c r="AI33" s="503"/>
      <c r="AJ33" s="503"/>
      <c r="AK33" s="503"/>
      <c r="AL33" s="503"/>
      <c r="AM33" s="503"/>
      <c r="AN33" s="503"/>
      <c r="AO33" s="487"/>
    </row>
    <row r="34" spans="1:41" s="62" customFormat="1" ht="24.95" customHeight="1">
      <c r="A34" s="96"/>
      <c r="B34" s="60"/>
      <c r="C34" s="58"/>
      <c r="D34" s="63"/>
      <c r="E34" s="63"/>
      <c r="F34" s="63"/>
      <c r="G34" s="63"/>
      <c r="H34" s="63"/>
      <c r="I34" s="63"/>
      <c r="J34" s="63"/>
      <c r="K34" s="63"/>
      <c r="L34" s="63"/>
      <c r="M34" s="63"/>
      <c r="N34" s="63"/>
      <c r="O34" s="63"/>
      <c r="P34" s="63"/>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1"/>
    </row>
    <row r="35" spans="1:41" s="62" customFormat="1" ht="24.95" customHeight="1">
      <c r="A35" s="96"/>
      <c r="B35" s="60"/>
      <c r="C35" s="63"/>
      <c r="D35" s="63"/>
      <c r="E35" s="63"/>
      <c r="F35" s="63"/>
      <c r="G35" s="63"/>
      <c r="H35" s="63"/>
      <c r="I35" s="63"/>
      <c r="J35" s="63"/>
      <c r="K35" s="63"/>
      <c r="L35" s="63"/>
      <c r="M35" s="63"/>
      <c r="N35" s="63"/>
      <c r="O35" s="63"/>
      <c r="P35" s="63"/>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1"/>
    </row>
    <row r="36" spans="1:41" s="62" customFormat="1" ht="24.95" customHeight="1">
      <c r="A36" s="96"/>
      <c r="B36" s="61"/>
    </row>
    <row r="37" spans="1:41" s="62" customFormat="1" ht="24.95" customHeight="1">
      <c r="A37" s="96"/>
      <c r="B37" s="61"/>
    </row>
    <row r="38" spans="1:41" s="62" customFormat="1" ht="24.95" customHeight="1">
      <c r="A38" s="96"/>
      <c r="B38" s="61"/>
    </row>
    <row r="39" spans="1:41" s="62" customFormat="1" ht="24.95" customHeight="1">
      <c r="A39" s="96"/>
      <c r="B39" s="61"/>
    </row>
    <row r="40" spans="1:41" s="62" customFormat="1" ht="24.95" customHeight="1">
      <c r="A40" s="96"/>
      <c r="B40" s="61"/>
    </row>
    <row r="41" spans="1:41" s="62" customFormat="1" ht="24.95" customHeight="1">
      <c r="A41" s="96"/>
      <c r="B41" s="61"/>
    </row>
    <row r="42" spans="1:41" s="62" customFormat="1" ht="24.95" customHeight="1">
      <c r="A42" s="96"/>
      <c r="B42" s="61"/>
    </row>
    <row r="43" spans="1:41" s="62" customFormat="1" ht="24.95" customHeight="1">
      <c r="A43" s="96"/>
      <c r="B43" s="61"/>
    </row>
    <row r="44" spans="1:41" s="62" customFormat="1" ht="24.95" customHeight="1">
      <c r="A44" s="96"/>
      <c r="B44" s="61"/>
    </row>
    <row r="45" spans="1:41" s="62" customFormat="1" ht="24.95" customHeight="1">
      <c r="A45" s="96"/>
      <c r="B45" s="61"/>
    </row>
    <row r="46" spans="1:41" s="62" customFormat="1" ht="24.95" customHeight="1">
      <c r="A46" s="96"/>
      <c r="B46" s="61"/>
    </row>
    <row r="47" spans="1:41" s="62" customFormat="1" ht="24.95" customHeight="1">
      <c r="A47" s="96"/>
      <c r="B47" s="61"/>
    </row>
    <row r="48" spans="1:41" s="62" customFormat="1" ht="24.95" customHeight="1">
      <c r="A48" s="96"/>
      <c r="B48" s="61"/>
    </row>
  </sheetData>
  <sheetProtection algorithmName="SHA-512" hashValue="uuoDT02IjUFB0WrUSX7YePvOktJD3s/p6ILNQaCAvJVOXPz0Wm+9yIkeUADv3Z9a74l+6z7cGJNgmM3X394zFQ==" saltValue="J21tohWa3YCWvF6lBaSJrg==" spinCount="100000" sheet="1" objects="1" scenarios="1" formatColumns="0" formatRows="0" autoFilter="0"/>
  <mergeCells count="20">
    <mergeCell ref="C33:H33"/>
    <mergeCell ref="C27:D27"/>
    <mergeCell ref="C26:D26"/>
    <mergeCell ref="C25:D25"/>
    <mergeCell ref="C24:D24"/>
    <mergeCell ref="E22:F22"/>
    <mergeCell ref="G22:H22"/>
    <mergeCell ref="I22:J22"/>
    <mergeCell ref="C22:D23"/>
    <mergeCell ref="C32:D32"/>
    <mergeCell ref="C31:D31"/>
    <mergeCell ref="C30:D30"/>
    <mergeCell ref="C29:D29"/>
    <mergeCell ref="C28:D28"/>
    <mergeCell ref="M18:P20"/>
    <mergeCell ref="C16:L16"/>
    <mergeCell ref="D6:I6"/>
    <mergeCell ref="C7:I15"/>
    <mergeCell ref="D17:I17"/>
    <mergeCell ref="C18:I20"/>
  </mergeCells>
  <hyperlinks>
    <hyperlink ref="E3" location="'Remuneração e benefícios'!C6" display="GRI 401-2" xr:uid="{E4860242-DC06-4616-84AD-120D6A31085B}"/>
    <hyperlink ref="F3" location="'Remuneração e benefícios'!C17" display="GRI 202-1" xr:uid="{FB5922AF-88D3-4898-9F02-49677EB22638}"/>
  </hyperlink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8237E-B279-48FD-BE80-FEE544362DB1}">
  <sheetPr>
    <tabColor rgb="FFE4562E"/>
  </sheetPr>
  <dimension ref="A1:AT101"/>
  <sheetViews>
    <sheetView showGridLines="0" workbookViewId="0">
      <pane xSplit="1" ySplit="2" topLeftCell="B3" activePane="bottomRight" state="frozen"/>
      <selection activeCell="B3" sqref="B3"/>
      <selection pane="topRight" activeCell="B3" sqref="B3"/>
      <selection pane="bottomLeft" activeCell="B3" sqref="B3"/>
      <selection pane="bottomRight"/>
    </sheetView>
  </sheetViews>
  <sheetFormatPr defaultRowHeight="14.25"/>
  <cols>
    <col min="1" max="1" width="33.7109375" style="279" customWidth="1"/>
    <col min="2" max="2" width="3.7109375" style="412" customWidth="1"/>
    <col min="3" max="9" width="20.85546875" style="412" customWidth="1"/>
    <col min="10" max="10" width="14.140625" style="412" customWidth="1"/>
    <col min="11" max="16384" width="9.140625" style="412"/>
  </cols>
  <sheetData>
    <row r="1" spans="1:45" ht="24.95" customHeight="1">
      <c r="A1" s="140"/>
      <c r="B1" s="58"/>
      <c r="C1" s="58"/>
      <c r="D1" s="58"/>
      <c r="E1" s="59"/>
      <c r="F1" s="60"/>
      <c r="G1" s="60"/>
      <c r="H1" s="60"/>
      <c r="I1" s="60"/>
      <c r="J1" s="60"/>
    </row>
    <row r="2" spans="1:45" ht="24.95" customHeight="1">
      <c r="A2" s="96"/>
      <c r="B2" s="60"/>
      <c r="C2" s="97"/>
      <c r="D2" s="60"/>
      <c r="E2" s="60"/>
      <c r="F2" s="95"/>
      <c r="G2" s="95"/>
      <c r="H2" s="95"/>
      <c r="I2" s="95"/>
      <c r="J2" s="60"/>
    </row>
    <row r="3" spans="1:45" s="62" customFormat="1" ht="24.95" customHeight="1">
      <c r="A3" s="96"/>
      <c r="B3" s="60"/>
      <c r="C3" s="233" t="str">
        <f>Índice!B114</f>
        <v>SOCIAL AND RELATIONSHIP CAPITAL</v>
      </c>
      <c r="D3" s="60"/>
      <c r="E3" s="60"/>
      <c r="F3" s="561" t="s">
        <v>63</v>
      </c>
      <c r="G3" s="561" t="s">
        <v>154</v>
      </c>
      <c r="H3" s="561" t="s">
        <v>155</v>
      </c>
      <c r="I3" s="561" t="s">
        <v>156</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5" s="62" customFormat="1" ht="24.95" customHeight="1">
      <c r="A4" s="96"/>
      <c r="B4" s="60"/>
      <c r="C4" s="118" t="str">
        <f>Índice!C114</f>
        <v>Socio-economic impact and community development</v>
      </c>
      <c r="D4" s="60"/>
      <c r="E4" s="60"/>
      <c r="F4" s="561" t="s">
        <v>157</v>
      </c>
      <c r="G4" s="561" t="s">
        <v>158</v>
      </c>
      <c r="H4" s="561" t="s">
        <v>160</v>
      </c>
      <c r="I4" s="561" t="s">
        <v>159</v>
      </c>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5" s="62" customFormat="1" ht="24.95" customHeight="1">
      <c r="A5" s="96"/>
      <c r="B5" s="60"/>
      <c r="C5" s="102"/>
      <c r="D5" s="95"/>
      <c r="E5" s="95"/>
      <c r="F5" s="562" t="s">
        <v>161</v>
      </c>
      <c r="G5" s="559"/>
      <c r="H5" s="560"/>
      <c r="I5" s="5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5" s="62" customFormat="1" ht="24.95" customHeight="1">
      <c r="A6" s="96"/>
      <c r="B6" s="60"/>
      <c r="C6" s="556" t="str">
        <f>Índice!D114</f>
        <v>GRI 3-3</v>
      </c>
      <c r="D6" s="737" t="str">
        <f>Índice!E114</f>
        <v>Human rights and community development</v>
      </c>
      <c r="E6" s="738"/>
      <c r="F6" s="738"/>
      <c r="G6" s="738"/>
      <c r="H6" s="738"/>
      <c r="I6" s="738"/>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5" s="62" customFormat="1" ht="24.95" customHeight="1">
      <c r="A7" s="279"/>
      <c r="B7" s="82"/>
      <c r="C7" s="725" t="s">
        <v>800</v>
      </c>
      <c r="D7" s="725"/>
      <c r="E7" s="725"/>
      <c r="F7" s="725"/>
      <c r="G7" s="725"/>
      <c r="H7" s="725"/>
      <c r="I7" s="725"/>
      <c r="J7" s="553"/>
      <c r="K7" s="553"/>
      <c r="L7" s="554"/>
    </row>
    <row r="8" spans="1:45" s="62" customFormat="1" ht="24.95" customHeight="1">
      <c r="A8" s="279"/>
      <c r="B8" s="82"/>
      <c r="C8" s="725"/>
      <c r="D8" s="725"/>
      <c r="E8" s="725"/>
      <c r="F8" s="725"/>
      <c r="G8" s="725"/>
      <c r="H8" s="725"/>
      <c r="I8" s="725"/>
      <c r="J8" s="89"/>
      <c r="K8" s="89"/>
      <c r="L8" s="89"/>
      <c r="M8" s="95"/>
      <c r="O8" s="63"/>
      <c r="P8" s="63"/>
      <c r="Q8" s="63"/>
      <c r="R8" s="63"/>
      <c r="S8" s="63"/>
      <c r="T8" s="63"/>
      <c r="U8" s="64"/>
      <c r="V8" s="65"/>
      <c r="W8" s="65"/>
      <c r="X8" s="65"/>
      <c r="Y8" s="65"/>
      <c r="Z8" s="66"/>
      <c r="AA8" s="65"/>
      <c r="AB8" s="65"/>
      <c r="AC8" s="65"/>
      <c r="AD8" s="65"/>
      <c r="AE8" s="65"/>
      <c r="AF8" s="65"/>
      <c r="AG8" s="65"/>
      <c r="AH8" s="65"/>
      <c r="AI8" s="65"/>
      <c r="AJ8" s="65"/>
      <c r="AK8" s="65"/>
      <c r="AL8" s="65"/>
      <c r="AM8" s="65"/>
      <c r="AN8" s="65"/>
      <c r="AO8" s="66"/>
      <c r="AP8" s="65"/>
      <c r="AQ8" s="65"/>
      <c r="AR8" s="65"/>
      <c r="AS8" s="65"/>
    </row>
    <row r="9" spans="1:45" s="62" customFormat="1" ht="24.95" customHeight="1">
      <c r="A9" s="279"/>
      <c r="B9" s="82"/>
      <c r="C9" s="725"/>
      <c r="D9" s="725"/>
      <c r="E9" s="725"/>
      <c r="F9" s="725"/>
      <c r="G9" s="725"/>
      <c r="H9" s="725"/>
      <c r="I9" s="725"/>
      <c r="J9" s="89"/>
      <c r="K9" s="89"/>
      <c r="L9" s="89"/>
      <c r="M9" s="95"/>
      <c r="O9" s="63"/>
      <c r="P9" s="63"/>
      <c r="Q9" s="63"/>
      <c r="R9" s="63"/>
      <c r="S9" s="63"/>
      <c r="T9" s="63"/>
      <c r="U9" s="64"/>
      <c r="V9" s="65"/>
      <c r="W9" s="65"/>
      <c r="X9" s="65"/>
      <c r="Y9" s="65"/>
      <c r="Z9" s="66"/>
      <c r="AA9" s="65"/>
      <c r="AB9" s="65"/>
      <c r="AC9" s="65"/>
      <c r="AD9" s="65"/>
      <c r="AE9" s="65"/>
      <c r="AF9" s="65"/>
      <c r="AG9" s="65"/>
      <c r="AH9" s="65"/>
      <c r="AI9" s="65"/>
      <c r="AJ9" s="65"/>
      <c r="AK9" s="65"/>
      <c r="AL9" s="65"/>
      <c r="AM9" s="65"/>
      <c r="AN9" s="65"/>
      <c r="AO9" s="66"/>
      <c r="AP9" s="65"/>
      <c r="AQ9" s="65"/>
      <c r="AR9" s="65"/>
      <c r="AS9" s="65"/>
    </row>
    <row r="10" spans="1:45" s="62" customFormat="1" ht="24.95" customHeight="1">
      <c r="A10" s="279"/>
      <c r="B10" s="82"/>
      <c r="C10" s="725"/>
      <c r="D10" s="725"/>
      <c r="E10" s="725"/>
      <c r="F10" s="725"/>
      <c r="G10" s="725"/>
      <c r="H10" s="725"/>
      <c r="I10" s="725"/>
      <c r="J10" s="89"/>
      <c r="K10" s="89"/>
      <c r="L10" s="89"/>
      <c r="M10" s="95"/>
      <c r="O10" s="63"/>
      <c r="P10" s="63"/>
      <c r="Q10" s="63"/>
      <c r="R10" s="63"/>
      <c r="S10" s="63"/>
      <c r="T10" s="63"/>
      <c r="U10" s="64"/>
      <c r="V10" s="65"/>
      <c r="W10" s="65"/>
      <c r="X10" s="65"/>
      <c r="Y10" s="65"/>
      <c r="Z10" s="66"/>
      <c r="AA10" s="65"/>
      <c r="AB10" s="65"/>
      <c r="AC10" s="65"/>
      <c r="AD10" s="65"/>
      <c r="AE10" s="65"/>
      <c r="AF10" s="65"/>
      <c r="AG10" s="65"/>
      <c r="AH10" s="65"/>
      <c r="AI10" s="65"/>
      <c r="AJ10" s="65"/>
      <c r="AK10" s="65"/>
      <c r="AL10" s="65"/>
      <c r="AM10" s="65"/>
      <c r="AN10" s="65"/>
      <c r="AO10" s="66"/>
      <c r="AP10" s="65"/>
      <c r="AQ10" s="65"/>
      <c r="AR10" s="65"/>
      <c r="AS10" s="65"/>
    </row>
    <row r="11" spans="1:45" s="62" customFormat="1" ht="24.95" customHeight="1">
      <c r="A11" s="279"/>
      <c r="B11" s="82"/>
      <c r="C11" s="725"/>
      <c r="D11" s="725"/>
      <c r="E11" s="725"/>
      <c r="F11" s="725"/>
      <c r="G11" s="725"/>
      <c r="H11" s="725"/>
      <c r="I11" s="725"/>
      <c r="J11" s="89"/>
      <c r="K11" s="89"/>
      <c r="L11" s="89"/>
      <c r="M11" s="95"/>
      <c r="O11" s="63"/>
      <c r="P11" s="63"/>
      <c r="Q11" s="63"/>
      <c r="R11" s="63"/>
      <c r="S11" s="63"/>
      <c r="T11" s="63"/>
      <c r="U11" s="64"/>
      <c r="V11" s="65"/>
      <c r="W11" s="65"/>
      <c r="X11" s="65"/>
      <c r="Y11" s="65"/>
      <c r="Z11" s="66"/>
      <c r="AA11" s="65"/>
      <c r="AB11" s="65"/>
      <c r="AC11" s="65"/>
      <c r="AD11" s="65"/>
      <c r="AE11" s="65"/>
      <c r="AF11" s="65"/>
      <c r="AG11" s="65"/>
      <c r="AH11" s="65"/>
      <c r="AI11" s="65"/>
      <c r="AJ11" s="65"/>
      <c r="AK11" s="65"/>
      <c r="AL11" s="65"/>
      <c r="AM11" s="65"/>
      <c r="AN11" s="65"/>
      <c r="AO11" s="66"/>
      <c r="AP11" s="65"/>
      <c r="AQ11" s="65"/>
      <c r="AR11" s="65"/>
      <c r="AS11" s="65"/>
    </row>
    <row r="12" spans="1:45" s="62" customFormat="1" ht="24.95" customHeight="1">
      <c r="A12" s="279"/>
      <c r="B12" s="82"/>
      <c r="C12" s="725"/>
      <c r="D12" s="725"/>
      <c r="E12" s="725"/>
      <c r="F12" s="725"/>
      <c r="G12" s="725"/>
      <c r="H12" s="725"/>
      <c r="I12" s="725"/>
      <c r="J12" s="89"/>
      <c r="K12" s="89"/>
      <c r="L12" s="89"/>
      <c r="M12" s="95"/>
      <c r="O12" s="63"/>
      <c r="P12" s="63"/>
      <c r="Q12" s="63"/>
      <c r="R12" s="63"/>
      <c r="S12" s="63"/>
      <c r="T12" s="63"/>
      <c r="U12" s="64"/>
      <c r="V12" s="65"/>
      <c r="W12" s="65"/>
      <c r="X12" s="65"/>
      <c r="Y12" s="65"/>
      <c r="Z12" s="66"/>
      <c r="AA12" s="65"/>
      <c r="AB12" s="65"/>
      <c r="AC12" s="65"/>
      <c r="AD12" s="65"/>
      <c r="AE12" s="65"/>
      <c r="AF12" s="65"/>
      <c r="AG12" s="65"/>
      <c r="AH12" s="65"/>
      <c r="AI12" s="65"/>
      <c r="AJ12" s="65"/>
      <c r="AK12" s="65"/>
      <c r="AL12" s="65"/>
      <c r="AM12" s="65"/>
      <c r="AN12" s="65"/>
      <c r="AO12" s="66"/>
      <c r="AP12" s="65"/>
      <c r="AQ12" s="65"/>
      <c r="AR12" s="65"/>
      <c r="AS12" s="65"/>
    </row>
    <row r="13" spans="1:45" s="62" customFormat="1" ht="24.95" customHeight="1">
      <c r="A13" s="279"/>
      <c r="B13" s="82"/>
      <c r="C13" s="725"/>
      <c r="D13" s="725"/>
      <c r="E13" s="725"/>
      <c r="F13" s="725"/>
      <c r="G13" s="725"/>
      <c r="H13" s="725"/>
      <c r="I13" s="725"/>
      <c r="J13" s="89"/>
      <c r="K13" s="89"/>
      <c r="L13" s="89"/>
      <c r="M13" s="95"/>
      <c r="O13" s="63"/>
      <c r="P13" s="63"/>
      <c r="Q13" s="63"/>
      <c r="R13" s="63"/>
      <c r="S13" s="63"/>
      <c r="T13" s="63"/>
      <c r="U13" s="64"/>
      <c r="V13" s="65"/>
      <c r="W13" s="65"/>
      <c r="X13" s="65"/>
      <c r="Y13" s="65"/>
      <c r="Z13" s="66"/>
      <c r="AA13" s="65"/>
      <c r="AB13" s="65"/>
      <c r="AC13" s="65"/>
      <c r="AD13" s="65"/>
      <c r="AE13" s="65"/>
      <c r="AF13" s="65"/>
      <c r="AG13" s="65"/>
      <c r="AH13" s="65"/>
      <c r="AI13" s="65"/>
      <c r="AJ13" s="65"/>
      <c r="AK13" s="65"/>
      <c r="AL13" s="65"/>
      <c r="AM13" s="65"/>
      <c r="AN13" s="65"/>
      <c r="AO13" s="66"/>
      <c r="AP13" s="65"/>
      <c r="AQ13" s="65"/>
      <c r="AR13" s="65"/>
      <c r="AS13" s="65"/>
    </row>
    <row r="14" spans="1:45" s="62" customFormat="1" ht="24.95" customHeight="1">
      <c r="A14" s="279"/>
      <c r="B14" s="82"/>
      <c r="C14" s="725"/>
      <c r="D14" s="725"/>
      <c r="E14" s="725"/>
      <c r="F14" s="725"/>
      <c r="G14" s="725"/>
      <c r="H14" s="725"/>
      <c r="I14" s="725"/>
      <c r="J14" s="89"/>
      <c r="K14" s="89"/>
      <c r="L14" s="89"/>
      <c r="M14" s="95"/>
      <c r="O14" s="63"/>
      <c r="P14" s="63"/>
      <c r="Q14" s="63"/>
      <c r="R14" s="63"/>
      <c r="S14" s="63"/>
      <c r="T14" s="63"/>
      <c r="U14" s="64"/>
      <c r="V14" s="65"/>
      <c r="W14" s="65"/>
      <c r="X14" s="65"/>
      <c r="Y14" s="65"/>
      <c r="Z14" s="66"/>
      <c r="AA14" s="65"/>
      <c r="AB14" s="65"/>
      <c r="AC14" s="65"/>
      <c r="AD14" s="65"/>
      <c r="AE14" s="65"/>
      <c r="AF14" s="65"/>
      <c r="AG14" s="65"/>
      <c r="AH14" s="65"/>
      <c r="AI14" s="65"/>
      <c r="AJ14" s="65"/>
      <c r="AK14" s="65"/>
      <c r="AL14" s="65"/>
      <c r="AM14" s="65"/>
      <c r="AN14" s="65"/>
      <c r="AO14" s="66"/>
      <c r="AP14" s="65"/>
      <c r="AQ14" s="65"/>
      <c r="AR14" s="65"/>
      <c r="AS14" s="65"/>
    </row>
    <row r="15" spans="1:45" s="62" customFormat="1" ht="24.95" customHeight="1">
      <c r="A15" s="279"/>
      <c r="B15" s="82"/>
      <c r="C15" s="725"/>
      <c r="D15" s="725"/>
      <c r="E15" s="725"/>
      <c r="F15" s="725"/>
      <c r="G15" s="725"/>
      <c r="H15" s="725"/>
      <c r="I15" s="725"/>
      <c r="J15" s="89"/>
      <c r="K15" s="89"/>
      <c r="L15" s="89"/>
      <c r="M15" s="95"/>
      <c r="O15" s="63"/>
      <c r="P15" s="63"/>
      <c r="Q15" s="63"/>
      <c r="R15" s="63"/>
      <c r="S15" s="63"/>
      <c r="T15" s="63"/>
      <c r="U15" s="64"/>
      <c r="V15" s="65"/>
      <c r="W15" s="65"/>
      <c r="X15" s="65"/>
      <c r="Y15" s="65"/>
      <c r="Z15" s="66"/>
      <c r="AA15" s="65"/>
      <c r="AB15" s="65"/>
      <c r="AC15" s="65"/>
      <c r="AD15" s="65"/>
      <c r="AE15" s="65"/>
      <c r="AF15" s="65"/>
      <c r="AG15" s="65"/>
      <c r="AH15" s="65"/>
      <c r="AI15" s="65"/>
      <c r="AJ15" s="65"/>
      <c r="AK15" s="65"/>
      <c r="AL15" s="65"/>
      <c r="AM15" s="65"/>
      <c r="AN15" s="65"/>
      <c r="AO15" s="66"/>
      <c r="AP15" s="65"/>
      <c r="AQ15" s="65"/>
      <c r="AR15" s="65"/>
      <c r="AS15" s="65"/>
    </row>
    <row r="16" spans="1:45" s="62" customFormat="1" ht="24.95" customHeight="1">
      <c r="A16" s="279"/>
      <c r="B16" s="82"/>
      <c r="C16" s="725"/>
      <c r="D16" s="725"/>
      <c r="E16" s="725"/>
      <c r="F16" s="725"/>
      <c r="G16" s="725"/>
      <c r="H16" s="725"/>
      <c r="I16" s="725"/>
      <c r="J16" s="89"/>
      <c r="K16" s="89"/>
      <c r="L16" s="89"/>
      <c r="M16" s="95"/>
      <c r="O16" s="63"/>
      <c r="P16" s="63"/>
      <c r="Q16" s="63"/>
      <c r="R16" s="63"/>
      <c r="S16" s="63"/>
      <c r="T16" s="63"/>
      <c r="U16" s="64"/>
      <c r="V16" s="65"/>
      <c r="W16" s="65"/>
      <c r="X16" s="65"/>
      <c r="Y16" s="65"/>
      <c r="Z16" s="66"/>
      <c r="AA16" s="65"/>
      <c r="AB16" s="65"/>
      <c r="AC16" s="65"/>
      <c r="AD16" s="65"/>
      <c r="AE16" s="65"/>
      <c r="AF16" s="65"/>
      <c r="AG16" s="65"/>
      <c r="AH16" s="65"/>
      <c r="AI16" s="65"/>
      <c r="AJ16" s="65"/>
      <c r="AK16" s="65"/>
      <c r="AL16" s="65"/>
      <c r="AM16" s="65"/>
      <c r="AN16" s="65"/>
      <c r="AO16" s="66"/>
      <c r="AP16" s="65"/>
      <c r="AQ16" s="65"/>
      <c r="AR16" s="65"/>
      <c r="AS16" s="65"/>
    </row>
    <row r="17" spans="1:45" s="62" customFormat="1" ht="24.95" customHeight="1">
      <c r="A17" s="279"/>
      <c r="B17" s="82"/>
      <c r="C17" s="725"/>
      <c r="D17" s="725"/>
      <c r="E17" s="725"/>
      <c r="F17" s="725"/>
      <c r="G17" s="725"/>
      <c r="H17" s="725"/>
      <c r="I17" s="725"/>
      <c r="J17" s="89"/>
      <c r="K17" s="89"/>
      <c r="L17" s="89"/>
      <c r="M17" s="95"/>
      <c r="O17" s="63"/>
      <c r="P17" s="63"/>
      <c r="Q17" s="63"/>
      <c r="R17" s="63"/>
      <c r="S17" s="63"/>
      <c r="T17" s="63"/>
      <c r="U17" s="64"/>
      <c r="V17" s="65"/>
      <c r="W17" s="65"/>
      <c r="X17" s="65"/>
      <c r="Y17" s="65"/>
      <c r="Z17" s="66"/>
      <c r="AA17" s="65"/>
      <c r="AB17" s="65"/>
      <c r="AC17" s="65"/>
      <c r="AD17" s="65"/>
      <c r="AE17" s="65"/>
      <c r="AF17" s="65"/>
      <c r="AG17" s="65"/>
      <c r="AH17" s="65"/>
      <c r="AI17" s="65"/>
      <c r="AJ17" s="65"/>
      <c r="AK17" s="65"/>
      <c r="AL17" s="65"/>
      <c r="AM17" s="65"/>
      <c r="AN17" s="65"/>
      <c r="AO17" s="66"/>
      <c r="AP17" s="65"/>
      <c r="AQ17" s="65"/>
      <c r="AR17" s="65"/>
      <c r="AS17" s="65"/>
    </row>
    <row r="18" spans="1:45" s="62" customFormat="1" ht="24.95" customHeight="1">
      <c r="A18" s="279"/>
      <c r="B18" s="82"/>
      <c r="C18" s="725"/>
      <c r="D18" s="725"/>
      <c r="E18" s="725"/>
      <c r="F18" s="725"/>
      <c r="G18" s="725"/>
      <c r="H18" s="725"/>
      <c r="I18" s="725"/>
      <c r="J18" s="89"/>
      <c r="K18" s="89"/>
      <c r="L18" s="89"/>
      <c r="M18" s="95"/>
      <c r="O18" s="63"/>
      <c r="P18" s="63"/>
      <c r="Q18" s="63"/>
      <c r="R18" s="63"/>
      <c r="S18" s="63"/>
      <c r="T18" s="63"/>
      <c r="U18" s="64"/>
      <c r="V18" s="65"/>
      <c r="W18" s="65"/>
      <c r="X18" s="65"/>
      <c r="Y18" s="65"/>
      <c r="Z18" s="66"/>
      <c r="AA18" s="65"/>
      <c r="AB18" s="65"/>
      <c r="AC18" s="65"/>
      <c r="AD18" s="65"/>
      <c r="AE18" s="65"/>
      <c r="AF18" s="65"/>
      <c r="AG18" s="65"/>
      <c r="AH18" s="65"/>
      <c r="AI18" s="65"/>
      <c r="AJ18" s="65"/>
      <c r="AK18" s="65"/>
      <c r="AL18" s="65"/>
      <c r="AM18" s="65"/>
      <c r="AN18" s="65"/>
      <c r="AO18" s="66"/>
      <c r="AP18" s="65"/>
      <c r="AQ18" s="65"/>
      <c r="AR18" s="65"/>
      <c r="AS18" s="65"/>
    </row>
    <row r="19" spans="1:45" s="62" customFormat="1" ht="24.95" customHeight="1">
      <c r="A19" s="279"/>
      <c r="B19" s="82"/>
      <c r="C19" s="725"/>
      <c r="D19" s="725"/>
      <c r="E19" s="725"/>
      <c r="F19" s="725"/>
      <c r="G19" s="725"/>
      <c r="H19" s="725"/>
      <c r="I19" s="725"/>
      <c r="J19" s="89"/>
      <c r="K19" s="89"/>
      <c r="L19" s="89"/>
      <c r="M19" s="95"/>
      <c r="O19" s="63"/>
      <c r="P19" s="63"/>
      <c r="Q19" s="63"/>
      <c r="R19" s="63"/>
      <c r="S19" s="63"/>
      <c r="T19" s="63"/>
      <c r="U19" s="64"/>
      <c r="V19" s="65"/>
      <c r="W19" s="65"/>
      <c r="X19" s="65"/>
      <c r="Y19" s="65"/>
      <c r="Z19" s="66"/>
      <c r="AA19" s="65"/>
      <c r="AB19" s="65"/>
      <c r="AC19" s="65"/>
      <c r="AD19" s="65"/>
      <c r="AE19" s="65"/>
      <c r="AF19" s="65"/>
      <c r="AG19" s="65"/>
      <c r="AH19" s="65"/>
      <c r="AI19" s="65"/>
      <c r="AJ19" s="65"/>
      <c r="AK19" s="65"/>
      <c r="AL19" s="65"/>
      <c r="AM19" s="65"/>
      <c r="AN19" s="65"/>
      <c r="AO19" s="66"/>
      <c r="AP19" s="65"/>
      <c r="AQ19" s="65"/>
      <c r="AR19" s="65"/>
      <c r="AS19" s="65"/>
    </row>
    <row r="20" spans="1:45" s="62" customFormat="1" ht="24.95" customHeight="1">
      <c r="A20" s="279"/>
      <c r="B20" s="82"/>
      <c r="C20" s="725"/>
      <c r="D20" s="725"/>
      <c r="E20" s="725"/>
      <c r="F20" s="725"/>
      <c r="G20" s="725"/>
      <c r="H20" s="725"/>
      <c r="I20" s="725"/>
      <c r="J20" s="89"/>
      <c r="K20" s="89"/>
      <c r="L20" s="89"/>
      <c r="M20" s="95"/>
      <c r="O20" s="63"/>
      <c r="P20" s="63"/>
      <c r="Q20" s="63"/>
      <c r="R20" s="63"/>
      <c r="S20" s="63"/>
      <c r="T20" s="63"/>
      <c r="U20" s="64"/>
      <c r="V20" s="65"/>
      <c r="W20" s="65"/>
      <c r="X20" s="65"/>
      <c r="Y20" s="65"/>
      <c r="Z20" s="66"/>
      <c r="AA20" s="65"/>
      <c r="AB20" s="65"/>
      <c r="AC20" s="65"/>
      <c r="AD20" s="65"/>
      <c r="AE20" s="65"/>
      <c r="AF20" s="65"/>
      <c r="AG20" s="65"/>
      <c r="AH20" s="65"/>
      <c r="AI20" s="65"/>
      <c r="AJ20" s="65"/>
      <c r="AK20" s="65"/>
      <c r="AL20" s="65"/>
      <c r="AM20" s="65"/>
      <c r="AN20" s="65"/>
      <c r="AO20" s="66"/>
      <c r="AP20" s="65"/>
      <c r="AQ20" s="65"/>
      <c r="AR20" s="65"/>
      <c r="AS20" s="65"/>
    </row>
    <row r="21" spans="1:45" s="62" customFormat="1" ht="24.95" customHeight="1">
      <c r="A21" s="279"/>
      <c r="B21" s="82"/>
      <c r="C21" s="725"/>
      <c r="D21" s="725"/>
      <c r="E21" s="725"/>
      <c r="F21" s="725"/>
      <c r="G21" s="725"/>
      <c r="H21" s="725"/>
      <c r="I21" s="725"/>
      <c r="J21" s="89"/>
      <c r="K21" s="89"/>
      <c r="L21" s="89"/>
      <c r="M21" s="95"/>
      <c r="O21" s="63"/>
      <c r="P21" s="63"/>
      <c r="Q21" s="63"/>
      <c r="R21" s="63"/>
      <c r="S21" s="63"/>
      <c r="T21" s="63"/>
      <c r="U21" s="64"/>
      <c r="V21" s="65"/>
      <c r="W21" s="65"/>
      <c r="X21" s="65"/>
      <c r="Y21" s="65"/>
      <c r="Z21" s="66"/>
      <c r="AA21" s="65"/>
      <c r="AB21" s="65"/>
      <c r="AC21" s="65"/>
      <c r="AD21" s="65"/>
      <c r="AE21" s="65"/>
      <c r="AF21" s="65"/>
      <c r="AG21" s="65"/>
      <c r="AH21" s="65"/>
      <c r="AI21" s="65"/>
      <c r="AJ21" s="65"/>
      <c r="AK21" s="65"/>
      <c r="AL21" s="65"/>
      <c r="AM21" s="65"/>
      <c r="AN21" s="65"/>
      <c r="AO21" s="66"/>
      <c r="AP21" s="65"/>
      <c r="AQ21" s="65"/>
      <c r="AR21" s="65"/>
      <c r="AS21" s="65"/>
    </row>
    <row r="22" spans="1:45" s="62" customFormat="1" ht="24.95" customHeight="1">
      <c r="A22" s="279"/>
      <c r="B22" s="82"/>
      <c r="C22" s="725"/>
      <c r="D22" s="725"/>
      <c r="E22" s="725"/>
      <c r="F22" s="725"/>
      <c r="G22" s="725"/>
      <c r="H22" s="725"/>
      <c r="I22" s="725"/>
      <c r="J22" s="89"/>
      <c r="K22" s="89"/>
      <c r="L22" s="89"/>
      <c r="M22" s="95"/>
      <c r="O22" s="63"/>
      <c r="P22" s="63"/>
      <c r="Q22" s="63"/>
      <c r="R22" s="63"/>
      <c r="S22" s="63"/>
      <c r="T22" s="63"/>
      <c r="U22" s="64"/>
      <c r="V22" s="65"/>
      <c r="W22" s="65"/>
      <c r="X22" s="65"/>
      <c r="Y22" s="65"/>
      <c r="Z22" s="66"/>
      <c r="AA22" s="65"/>
      <c r="AB22" s="65"/>
      <c r="AC22" s="65"/>
      <c r="AD22" s="65"/>
      <c r="AE22" s="65"/>
      <c r="AF22" s="65"/>
      <c r="AG22" s="65"/>
      <c r="AH22" s="65"/>
      <c r="AI22" s="65"/>
      <c r="AJ22" s="65"/>
      <c r="AK22" s="65"/>
      <c r="AL22" s="65"/>
      <c r="AM22" s="65"/>
      <c r="AN22" s="65"/>
      <c r="AO22" s="66"/>
      <c r="AP22" s="65"/>
      <c r="AQ22" s="65"/>
      <c r="AR22" s="65"/>
      <c r="AS22" s="65"/>
    </row>
    <row r="23" spans="1:45" s="62" customFormat="1" ht="24.95" customHeight="1">
      <c r="A23" s="279"/>
      <c r="B23" s="82"/>
      <c r="C23" s="725"/>
      <c r="D23" s="725"/>
      <c r="E23" s="725"/>
      <c r="F23" s="725"/>
      <c r="G23" s="725"/>
      <c r="H23" s="725"/>
      <c r="I23" s="725"/>
      <c r="J23" s="89"/>
      <c r="K23" s="89"/>
      <c r="L23" s="89"/>
      <c r="M23" s="95"/>
      <c r="O23" s="63"/>
      <c r="P23" s="63"/>
      <c r="Q23" s="63"/>
      <c r="R23" s="63"/>
      <c r="S23" s="63"/>
      <c r="T23" s="63"/>
      <c r="U23" s="64"/>
      <c r="V23" s="65"/>
      <c r="W23" s="65"/>
      <c r="X23" s="65"/>
      <c r="Y23" s="65"/>
      <c r="Z23" s="66"/>
      <c r="AA23" s="65"/>
      <c r="AB23" s="65"/>
      <c r="AC23" s="65"/>
      <c r="AD23" s="65"/>
      <c r="AE23" s="65"/>
      <c r="AF23" s="65"/>
      <c r="AG23" s="65"/>
      <c r="AH23" s="65"/>
      <c r="AI23" s="65"/>
      <c r="AJ23" s="65"/>
      <c r="AK23" s="65"/>
      <c r="AL23" s="65"/>
      <c r="AM23" s="65"/>
      <c r="AN23" s="65"/>
      <c r="AO23" s="66"/>
      <c r="AP23" s="65"/>
      <c r="AQ23" s="65"/>
      <c r="AR23" s="65"/>
      <c r="AS23" s="65"/>
    </row>
    <row r="24" spans="1:45" s="62" customFormat="1" ht="24.95" customHeight="1">
      <c r="A24" s="279"/>
      <c r="B24" s="82"/>
      <c r="C24" s="725"/>
      <c r="D24" s="725"/>
      <c r="E24" s="725"/>
      <c r="F24" s="725"/>
      <c r="G24" s="725"/>
      <c r="H24" s="725"/>
      <c r="I24" s="725"/>
      <c r="J24" s="89"/>
      <c r="K24" s="89"/>
      <c r="L24" s="89"/>
      <c r="M24" s="95"/>
      <c r="O24" s="63"/>
      <c r="P24" s="63"/>
      <c r="Q24" s="63"/>
      <c r="R24" s="63"/>
      <c r="S24" s="63"/>
      <c r="T24" s="63"/>
      <c r="U24" s="64"/>
      <c r="V24" s="65"/>
      <c r="W24" s="65"/>
      <c r="X24" s="65"/>
      <c r="Y24" s="65"/>
      <c r="Z24" s="66"/>
      <c r="AA24" s="65"/>
      <c r="AB24" s="65"/>
      <c r="AC24" s="65"/>
      <c r="AD24" s="65"/>
      <c r="AE24" s="65"/>
      <c r="AF24" s="65"/>
      <c r="AG24" s="65"/>
      <c r="AH24" s="65"/>
      <c r="AI24" s="65"/>
      <c r="AJ24" s="65"/>
      <c r="AK24" s="65"/>
      <c r="AL24" s="65"/>
      <c r="AM24" s="65"/>
      <c r="AN24" s="65"/>
      <c r="AO24" s="66"/>
      <c r="AP24" s="65"/>
      <c r="AQ24" s="65"/>
      <c r="AR24" s="65"/>
      <c r="AS24" s="65"/>
    </row>
    <row r="25" spans="1:45" s="62" customFormat="1" ht="24.95" customHeight="1">
      <c r="A25" s="279"/>
      <c r="B25" s="82"/>
      <c r="C25" s="725"/>
      <c r="D25" s="725"/>
      <c r="E25" s="725"/>
      <c r="F25" s="725"/>
      <c r="G25" s="725"/>
      <c r="H25" s="725"/>
      <c r="I25" s="725"/>
      <c r="J25" s="89"/>
      <c r="K25" s="89"/>
      <c r="L25" s="89"/>
      <c r="M25" s="95"/>
      <c r="O25" s="63"/>
      <c r="P25" s="63"/>
      <c r="Q25" s="63"/>
      <c r="R25" s="63"/>
      <c r="S25" s="63"/>
      <c r="T25" s="63"/>
      <c r="U25" s="64"/>
      <c r="V25" s="65"/>
      <c r="W25" s="65"/>
      <c r="X25" s="65"/>
      <c r="Y25" s="65"/>
      <c r="Z25" s="66"/>
      <c r="AA25" s="65"/>
      <c r="AB25" s="65"/>
      <c r="AC25" s="65"/>
      <c r="AD25" s="65"/>
      <c r="AE25" s="65"/>
      <c r="AF25" s="65"/>
      <c r="AG25" s="65"/>
      <c r="AH25" s="65"/>
      <c r="AI25" s="65"/>
      <c r="AJ25" s="65"/>
      <c r="AK25" s="65"/>
      <c r="AL25" s="65"/>
      <c r="AM25" s="65"/>
      <c r="AN25" s="65"/>
      <c r="AO25" s="66"/>
      <c r="AP25" s="65"/>
      <c r="AQ25" s="65"/>
      <c r="AR25" s="65"/>
      <c r="AS25" s="65"/>
    </row>
    <row r="26" spans="1:45" s="62" customFormat="1" ht="24.95" customHeight="1">
      <c r="A26" s="279"/>
      <c r="B26" s="82"/>
      <c r="C26" s="725"/>
      <c r="D26" s="725"/>
      <c r="E26" s="725"/>
      <c r="F26" s="725"/>
      <c r="G26" s="725"/>
      <c r="H26" s="725"/>
      <c r="I26" s="725"/>
      <c r="J26" s="89"/>
      <c r="K26" s="89"/>
      <c r="L26" s="89"/>
      <c r="M26" s="95"/>
      <c r="O26" s="63"/>
      <c r="P26" s="63"/>
      <c r="Q26" s="63"/>
      <c r="R26" s="63"/>
      <c r="S26" s="63"/>
      <c r="T26" s="63"/>
      <c r="U26" s="64"/>
      <c r="V26" s="65"/>
      <c r="W26" s="65"/>
      <c r="X26" s="65"/>
      <c r="Y26" s="65"/>
      <c r="Z26" s="66"/>
      <c r="AA26" s="65"/>
      <c r="AB26" s="65"/>
      <c r="AC26" s="65"/>
      <c r="AD26" s="65"/>
      <c r="AE26" s="65"/>
      <c r="AF26" s="65"/>
      <c r="AG26" s="65"/>
      <c r="AH26" s="65"/>
      <c r="AI26" s="65"/>
      <c r="AJ26" s="65"/>
      <c r="AK26" s="65"/>
      <c r="AL26" s="65"/>
      <c r="AM26" s="65"/>
      <c r="AN26" s="65"/>
      <c r="AO26" s="66"/>
      <c r="AP26" s="65"/>
      <c r="AQ26" s="65"/>
      <c r="AR26" s="65"/>
      <c r="AS26" s="65"/>
    </row>
    <row r="27" spans="1:45" s="62" customFormat="1" ht="24.95" customHeight="1">
      <c r="A27" s="279"/>
      <c r="B27" s="82"/>
      <c r="C27" s="725"/>
      <c r="D27" s="725"/>
      <c r="E27" s="725"/>
      <c r="F27" s="725"/>
      <c r="G27" s="725"/>
      <c r="H27" s="725"/>
      <c r="I27" s="725"/>
      <c r="J27" s="89"/>
      <c r="K27" s="89"/>
      <c r="L27" s="89"/>
      <c r="M27" s="95"/>
      <c r="O27" s="63"/>
      <c r="P27" s="63"/>
      <c r="Q27" s="63"/>
      <c r="R27" s="63"/>
      <c r="S27" s="63"/>
      <c r="T27" s="63"/>
      <c r="U27" s="64"/>
      <c r="V27" s="65"/>
      <c r="W27" s="65"/>
      <c r="X27" s="65"/>
      <c r="Y27" s="65"/>
      <c r="Z27" s="66"/>
      <c r="AA27" s="65"/>
      <c r="AB27" s="65"/>
      <c r="AC27" s="65"/>
      <c r="AD27" s="65"/>
      <c r="AE27" s="65"/>
      <c r="AF27" s="65"/>
      <c r="AG27" s="65"/>
      <c r="AH27" s="65"/>
      <c r="AI27" s="65"/>
      <c r="AJ27" s="65"/>
      <c r="AK27" s="65"/>
      <c r="AL27" s="65"/>
      <c r="AM27" s="65"/>
      <c r="AN27" s="65"/>
      <c r="AO27" s="66"/>
      <c r="AP27" s="65"/>
      <c r="AQ27" s="65"/>
      <c r="AR27" s="65"/>
      <c r="AS27" s="65"/>
    </row>
    <row r="28" spans="1:45" s="62" customFormat="1" ht="24.95" customHeight="1">
      <c r="A28" s="279"/>
      <c r="B28" s="82"/>
      <c r="C28" s="725"/>
      <c r="D28" s="725"/>
      <c r="E28" s="725"/>
      <c r="F28" s="725"/>
      <c r="G28" s="725"/>
      <c r="H28" s="725"/>
      <c r="I28" s="725"/>
      <c r="J28" s="89"/>
      <c r="K28" s="89"/>
      <c r="L28" s="89"/>
      <c r="M28" s="95"/>
      <c r="O28" s="63"/>
      <c r="P28" s="63"/>
      <c r="Q28" s="63"/>
      <c r="R28" s="63"/>
      <c r="S28" s="63"/>
      <c r="T28" s="63"/>
      <c r="U28" s="64"/>
      <c r="V28" s="65"/>
      <c r="W28" s="65"/>
      <c r="X28" s="65"/>
      <c r="Y28" s="65"/>
      <c r="Z28" s="66"/>
      <c r="AA28" s="65"/>
      <c r="AB28" s="65"/>
      <c r="AC28" s="65"/>
      <c r="AD28" s="65"/>
      <c r="AE28" s="65"/>
      <c r="AF28" s="65"/>
      <c r="AG28" s="65"/>
      <c r="AH28" s="65"/>
      <c r="AI28" s="65"/>
      <c r="AJ28" s="65"/>
      <c r="AK28" s="65"/>
      <c r="AL28" s="65"/>
      <c r="AM28" s="65"/>
      <c r="AN28" s="65"/>
      <c r="AO28" s="66"/>
      <c r="AP28" s="65"/>
      <c r="AQ28" s="65"/>
      <c r="AR28" s="65"/>
      <c r="AS28" s="65"/>
    </row>
    <row r="29" spans="1:45" s="62" customFormat="1" ht="24.95" customHeight="1">
      <c r="A29" s="279"/>
      <c r="B29" s="82"/>
      <c r="C29" s="725"/>
      <c r="D29" s="725"/>
      <c r="E29" s="725"/>
      <c r="F29" s="725"/>
      <c r="G29" s="725"/>
      <c r="H29" s="725"/>
      <c r="I29" s="725"/>
      <c r="J29" s="89"/>
      <c r="K29" s="89"/>
      <c r="L29" s="89"/>
      <c r="M29" s="95"/>
      <c r="O29" s="63"/>
      <c r="P29" s="63"/>
      <c r="Q29" s="63"/>
      <c r="R29" s="63"/>
      <c r="S29" s="63"/>
      <c r="T29" s="63"/>
      <c r="U29" s="64"/>
      <c r="V29" s="65"/>
      <c r="W29" s="65"/>
      <c r="X29" s="65"/>
      <c r="Y29" s="65"/>
      <c r="Z29" s="66"/>
      <c r="AA29" s="65"/>
      <c r="AB29" s="65"/>
      <c r="AC29" s="65"/>
      <c r="AD29" s="65"/>
      <c r="AE29" s="65"/>
      <c r="AF29" s="65"/>
      <c r="AG29" s="65"/>
      <c r="AH29" s="65"/>
      <c r="AI29" s="65"/>
      <c r="AJ29" s="65"/>
      <c r="AK29" s="65"/>
      <c r="AL29" s="65"/>
      <c r="AM29" s="65"/>
      <c r="AN29" s="65"/>
      <c r="AO29" s="66"/>
      <c r="AP29" s="65"/>
      <c r="AQ29" s="65"/>
      <c r="AR29" s="65"/>
      <c r="AS29" s="65"/>
    </row>
    <row r="30" spans="1:45" s="62" customFormat="1" ht="24.95" customHeight="1">
      <c r="A30" s="279"/>
      <c r="B30" s="82"/>
      <c r="C30" s="725"/>
      <c r="D30" s="725"/>
      <c r="E30" s="725"/>
      <c r="F30" s="725"/>
      <c r="G30" s="725"/>
      <c r="H30" s="725"/>
      <c r="I30" s="725"/>
      <c r="J30" s="89"/>
      <c r="K30" s="89"/>
      <c r="L30" s="89"/>
      <c r="M30" s="95"/>
      <c r="O30" s="63"/>
      <c r="P30" s="63"/>
      <c r="Q30" s="63"/>
      <c r="R30" s="63"/>
      <c r="S30" s="63"/>
      <c r="T30" s="63"/>
      <c r="U30" s="64"/>
      <c r="V30" s="65"/>
      <c r="W30" s="65"/>
      <c r="X30" s="65"/>
      <c r="Y30" s="65"/>
      <c r="Z30" s="66"/>
      <c r="AA30" s="65"/>
      <c r="AB30" s="65"/>
      <c r="AC30" s="65"/>
      <c r="AD30" s="65"/>
      <c r="AE30" s="65"/>
      <c r="AF30" s="65"/>
      <c r="AG30" s="65"/>
      <c r="AH30" s="65"/>
      <c r="AI30" s="65"/>
      <c r="AJ30" s="65"/>
      <c r="AK30" s="65"/>
      <c r="AL30" s="65"/>
      <c r="AM30" s="65"/>
      <c r="AN30" s="65"/>
      <c r="AO30" s="66"/>
      <c r="AP30" s="65"/>
      <c r="AQ30" s="65"/>
      <c r="AR30" s="65"/>
      <c r="AS30" s="65"/>
    </row>
    <row r="31" spans="1:45" s="62" customFormat="1" ht="24.95" customHeight="1">
      <c r="A31" s="279"/>
      <c r="B31" s="82"/>
      <c r="C31" s="89"/>
      <c r="D31" s="89"/>
      <c r="E31" s="89"/>
      <c r="F31" s="89"/>
      <c r="G31" s="89"/>
      <c r="H31" s="89"/>
      <c r="I31" s="89"/>
      <c r="J31" s="89"/>
      <c r="K31" s="89"/>
      <c r="L31" s="89"/>
      <c r="M31" s="95"/>
      <c r="O31" s="63"/>
      <c r="P31" s="63"/>
      <c r="Q31" s="63"/>
      <c r="R31" s="63"/>
      <c r="S31" s="63"/>
      <c r="T31" s="63"/>
      <c r="U31" s="64"/>
      <c r="V31" s="65"/>
      <c r="W31" s="65"/>
      <c r="X31" s="65"/>
      <c r="Y31" s="65"/>
      <c r="Z31" s="66"/>
      <c r="AA31" s="65"/>
      <c r="AB31" s="65"/>
      <c r="AC31" s="65"/>
      <c r="AD31" s="65"/>
      <c r="AE31" s="65"/>
      <c r="AF31" s="65"/>
      <c r="AG31" s="65"/>
      <c r="AH31" s="65"/>
      <c r="AI31" s="65"/>
      <c r="AJ31" s="65"/>
      <c r="AK31" s="65"/>
      <c r="AL31" s="65"/>
      <c r="AM31" s="65"/>
      <c r="AN31" s="65"/>
      <c r="AO31" s="66"/>
      <c r="AP31" s="65"/>
      <c r="AQ31" s="65"/>
      <c r="AR31" s="65"/>
      <c r="AS31" s="65"/>
    </row>
    <row r="32" spans="1:45" s="62" customFormat="1" ht="24.95" customHeight="1">
      <c r="A32" s="279"/>
      <c r="B32" s="82"/>
      <c r="C32" s="556" t="str">
        <f>Índice!D115</f>
        <v>GRI 203-2</v>
      </c>
      <c r="D32" s="737" t="str">
        <f>Índice!E115</f>
        <v>Significant indirect economic impacts</v>
      </c>
      <c r="E32" s="738"/>
      <c r="F32" s="738"/>
      <c r="G32" s="738"/>
      <c r="H32" s="738"/>
      <c r="I32" s="738"/>
      <c r="J32" s="89"/>
      <c r="K32" s="89"/>
      <c r="L32" s="89"/>
      <c r="M32" s="95"/>
      <c r="O32" s="63"/>
      <c r="P32" s="63"/>
      <c r="Q32" s="63"/>
      <c r="R32" s="63"/>
      <c r="S32" s="63"/>
      <c r="T32" s="63"/>
      <c r="U32" s="64"/>
      <c r="V32" s="65"/>
      <c r="W32" s="65"/>
      <c r="X32" s="65"/>
      <c r="Y32" s="65"/>
      <c r="Z32" s="66"/>
      <c r="AA32" s="65"/>
      <c r="AB32" s="65"/>
      <c r="AC32" s="65"/>
      <c r="AD32" s="65"/>
      <c r="AE32" s="65"/>
      <c r="AF32" s="65"/>
      <c r="AG32" s="65"/>
      <c r="AH32" s="65"/>
      <c r="AI32" s="65"/>
      <c r="AJ32" s="65"/>
      <c r="AK32" s="65"/>
      <c r="AL32" s="65"/>
      <c r="AM32" s="65"/>
      <c r="AN32" s="65"/>
      <c r="AO32" s="66"/>
      <c r="AP32" s="65"/>
      <c r="AQ32" s="65"/>
      <c r="AR32" s="65"/>
      <c r="AS32" s="65"/>
    </row>
    <row r="33" spans="1:46" s="62" customFormat="1" ht="24.95" customHeight="1">
      <c r="A33" s="94"/>
      <c r="B33" s="76"/>
      <c r="C33" s="736" t="s">
        <v>801</v>
      </c>
      <c r="D33" s="736"/>
      <c r="E33" s="736"/>
      <c r="F33" s="736"/>
      <c r="G33" s="736"/>
      <c r="H33" s="736"/>
      <c r="I33" s="736"/>
      <c r="J33" s="85"/>
      <c r="K33" s="85"/>
      <c r="L33" s="85"/>
      <c r="M33" s="73"/>
      <c r="N33" s="74"/>
      <c r="O33" s="75"/>
      <c r="P33" s="75"/>
      <c r="Q33" s="75"/>
      <c r="R33" s="75"/>
      <c r="S33" s="75"/>
      <c r="T33" s="75"/>
      <c r="U33" s="75"/>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1"/>
    </row>
    <row r="34" spans="1:46" s="62" customFormat="1" ht="24.95" customHeight="1">
      <c r="A34" s="98"/>
      <c r="B34" s="76"/>
      <c r="C34" s="717"/>
      <c r="D34" s="717"/>
      <c r="E34" s="717"/>
      <c r="F34" s="717"/>
      <c r="G34" s="717"/>
      <c r="H34" s="717"/>
      <c r="I34" s="717"/>
      <c r="J34" s="87"/>
      <c r="K34" s="87"/>
      <c r="L34" s="87"/>
      <c r="M34" s="77"/>
      <c r="N34" s="74"/>
      <c r="O34" s="75"/>
      <c r="P34" s="75"/>
      <c r="Q34" s="75"/>
      <c r="R34" s="75"/>
      <c r="S34" s="75"/>
      <c r="T34" s="75"/>
      <c r="U34" s="75"/>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1"/>
    </row>
    <row r="35" spans="1:46" s="62" customFormat="1" ht="24.95" customHeight="1">
      <c r="A35" s="98"/>
      <c r="B35" s="76"/>
      <c r="C35" s="717"/>
      <c r="D35" s="717"/>
      <c r="E35" s="717"/>
      <c r="F35" s="717"/>
      <c r="G35" s="717"/>
      <c r="H35" s="717"/>
      <c r="I35" s="717"/>
      <c r="J35" s="87"/>
      <c r="K35" s="87"/>
      <c r="L35" s="87"/>
      <c r="M35" s="77"/>
      <c r="N35" s="74"/>
      <c r="O35" s="75"/>
      <c r="P35" s="75"/>
      <c r="Q35" s="75"/>
      <c r="R35" s="75"/>
      <c r="S35" s="75"/>
      <c r="T35" s="75"/>
      <c r="U35" s="75"/>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1"/>
    </row>
    <row r="36" spans="1:46" s="62" customFormat="1" ht="24.95" customHeight="1">
      <c r="A36" s="98"/>
      <c r="B36" s="76"/>
      <c r="C36" s="717"/>
      <c r="D36" s="717"/>
      <c r="E36" s="717"/>
      <c r="F36" s="717"/>
      <c r="G36" s="717"/>
      <c r="H36" s="717"/>
      <c r="I36" s="717"/>
      <c r="J36" s="87"/>
      <c r="K36" s="87"/>
      <c r="L36" s="87"/>
      <c r="M36" s="77"/>
      <c r="N36" s="74"/>
      <c r="O36" s="75"/>
      <c r="P36" s="75"/>
      <c r="Q36" s="75"/>
      <c r="R36" s="75"/>
      <c r="S36" s="75"/>
      <c r="T36" s="75"/>
      <c r="U36" s="75"/>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1"/>
    </row>
    <row r="37" spans="1:46" s="62" customFormat="1" ht="24.95" customHeight="1">
      <c r="A37" s="98"/>
      <c r="B37" s="76"/>
      <c r="C37" s="717"/>
      <c r="D37" s="717"/>
      <c r="E37" s="717"/>
      <c r="F37" s="717"/>
      <c r="G37" s="717"/>
      <c r="H37" s="717"/>
      <c r="I37" s="717"/>
      <c r="J37" s="87"/>
      <c r="K37" s="87"/>
      <c r="L37" s="87"/>
      <c r="M37" s="77"/>
      <c r="N37" s="74"/>
      <c r="O37" s="75"/>
      <c r="P37" s="75"/>
      <c r="Q37" s="75"/>
      <c r="R37" s="75"/>
      <c r="S37" s="75"/>
      <c r="T37" s="75"/>
      <c r="U37" s="75"/>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1"/>
    </row>
    <row r="38" spans="1:46" s="62" customFormat="1" ht="24.95" customHeight="1">
      <c r="A38" s="96"/>
      <c r="B38" s="76"/>
      <c r="C38" s="717"/>
      <c r="D38" s="717"/>
      <c r="E38" s="717"/>
      <c r="F38" s="717"/>
      <c r="G38" s="717"/>
      <c r="H38" s="717"/>
      <c r="I38" s="717"/>
      <c r="J38" s="87"/>
      <c r="K38" s="87"/>
      <c r="L38" s="87"/>
      <c r="M38" s="77"/>
      <c r="N38" s="74"/>
      <c r="O38" s="75"/>
      <c r="P38" s="75"/>
      <c r="Q38" s="75"/>
      <c r="R38" s="75"/>
      <c r="S38" s="75"/>
      <c r="T38" s="75"/>
      <c r="U38" s="75"/>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1"/>
    </row>
    <row r="39" spans="1:46" s="62" customFormat="1" ht="24.95" customHeight="1">
      <c r="A39" s="96"/>
      <c r="B39" s="76"/>
      <c r="C39" s="717"/>
      <c r="D39" s="717"/>
      <c r="E39" s="717"/>
      <c r="F39" s="717"/>
      <c r="G39" s="717"/>
      <c r="H39" s="717"/>
      <c r="I39" s="717"/>
      <c r="J39" s="87"/>
      <c r="K39" s="87"/>
      <c r="L39" s="87"/>
      <c r="M39" s="77"/>
      <c r="N39" s="74"/>
      <c r="O39" s="75"/>
      <c r="P39" s="75"/>
      <c r="Q39" s="75"/>
      <c r="R39" s="75"/>
      <c r="S39" s="75"/>
      <c r="T39" s="75"/>
      <c r="U39" s="75"/>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1"/>
    </row>
    <row r="40" spans="1:46" s="62" customFormat="1" ht="24.95" customHeight="1">
      <c r="A40" s="96"/>
      <c r="B40" s="76"/>
      <c r="C40" s="717"/>
      <c r="D40" s="717"/>
      <c r="E40" s="717"/>
      <c r="F40" s="717"/>
      <c r="G40" s="717"/>
      <c r="H40" s="717"/>
      <c r="I40" s="717"/>
      <c r="J40" s="87"/>
      <c r="K40" s="87"/>
      <c r="L40" s="87"/>
      <c r="M40" s="78"/>
      <c r="N40" s="79"/>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1"/>
    </row>
    <row r="41" spans="1:46" s="62" customFormat="1" ht="24.95" customHeight="1">
      <c r="A41" s="96"/>
      <c r="B41" s="76"/>
      <c r="C41" s="719"/>
      <c r="D41" s="719"/>
      <c r="E41" s="719"/>
      <c r="F41" s="719"/>
      <c r="G41" s="719"/>
      <c r="H41" s="719"/>
      <c r="I41" s="719"/>
      <c r="J41" s="92"/>
      <c r="K41" s="92"/>
      <c r="L41" s="92"/>
      <c r="M41" s="80"/>
      <c r="N41" s="79"/>
      <c r="O41" s="81"/>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1"/>
    </row>
    <row r="42" spans="1:46" s="62" customFormat="1" ht="24.95" customHeight="1">
      <c r="A42" s="96"/>
      <c r="B42" s="76"/>
      <c r="C42" s="556" t="str">
        <f>Índice!D116</f>
        <v>GRI 411-1</v>
      </c>
      <c r="D42" s="737" t="str">
        <f>Índice!E116</f>
        <v>Incidents of violations involving rights of indigenous peoples</v>
      </c>
      <c r="E42" s="738"/>
      <c r="F42" s="738"/>
      <c r="G42" s="738"/>
      <c r="H42" s="738"/>
      <c r="I42" s="738"/>
      <c r="J42" s="68"/>
      <c r="K42" s="68"/>
      <c r="L42" s="68"/>
      <c r="M42" s="68"/>
      <c r="N42" s="68"/>
    </row>
    <row r="43" spans="1:46" s="62" customFormat="1" ht="24.95" customHeight="1">
      <c r="A43" s="96"/>
      <c r="B43" s="76"/>
      <c r="C43" s="736" t="s">
        <v>802</v>
      </c>
      <c r="D43" s="736"/>
      <c r="E43" s="736"/>
      <c r="F43" s="736"/>
      <c r="G43" s="736"/>
      <c r="H43" s="736"/>
      <c r="I43" s="736"/>
      <c r="J43" s="85"/>
      <c r="K43" s="85"/>
      <c r="L43" s="85"/>
      <c r="M43" s="73"/>
    </row>
    <row r="44" spans="1:46" s="62" customFormat="1" ht="24.95" customHeight="1">
      <c r="A44" s="96"/>
      <c r="B44" s="76"/>
      <c r="C44" s="717"/>
      <c r="D44" s="717"/>
      <c r="E44" s="717"/>
      <c r="F44" s="717"/>
      <c r="G44" s="717"/>
      <c r="H44" s="717"/>
      <c r="I44" s="717"/>
      <c r="J44" s="87"/>
      <c r="K44" s="87"/>
      <c r="L44" s="87"/>
      <c r="M44" s="77"/>
    </row>
    <row r="45" spans="1:46" s="62" customFormat="1" ht="24.95" customHeight="1">
      <c r="A45" s="96"/>
      <c r="B45" s="76"/>
      <c r="C45" s="717"/>
      <c r="D45" s="717"/>
      <c r="E45" s="717"/>
      <c r="F45" s="717"/>
      <c r="G45" s="717"/>
      <c r="H45" s="717"/>
      <c r="I45" s="717"/>
      <c r="J45" s="87"/>
      <c r="K45" s="87"/>
      <c r="L45" s="87"/>
      <c r="M45" s="77"/>
    </row>
    <row r="46" spans="1:46" s="62" customFormat="1" ht="24.95" customHeight="1">
      <c r="A46" s="96"/>
      <c r="B46" s="76"/>
      <c r="C46" s="717"/>
      <c r="D46" s="717"/>
      <c r="E46" s="717"/>
      <c r="F46" s="717"/>
      <c r="G46" s="717"/>
      <c r="H46" s="717"/>
      <c r="I46" s="717"/>
      <c r="J46" s="87"/>
      <c r="K46" s="87"/>
      <c r="L46" s="87"/>
      <c r="M46" s="77"/>
    </row>
    <row r="47" spans="1:46" s="62" customFormat="1" ht="24.95" customHeight="1">
      <c r="A47" s="96"/>
      <c r="B47" s="76"/>
      <c r="C47" s="717"/>
      <c r="D47" s="717"/>
      <c r="E47" s="717"/>
      <c r="F47" s="717"/>
      <c r="G47" s="717"/>
      <c r="H47" s="717"/>
      <c r="I47" s="717"/>
      <c r="J47" s="87"/>
      <c r="K47" s="87"/>
      <c r="L47" s="87"/>
      <c r="M47" s="77"/>
    </row>
    <row r="48" spans="1:46" s="62" customFormat="1" ht="24.95" customHeight="1">
      <c r="A48" s="96"/>
      <c r="B48" s="76"/>
      <c r="C48" s="87"/>
      <c r="D48" s="87"/>
      <c r="E48" s="87"/>
      <c r="F48" s="87"/>
      <c r="G48" s="87"/>
      <c r="H48" s="87"/>
      <c r="I48" s="87"/>
      <c r="J48" s="87"/>
      <c r="K48" s="87"/>
      <c r="L48" s="87"/>
      <c r="M48" s="77"/>
    </row>
    <row r="49" spans="1:13" s="62" customFormat="1" ht="24.95" customHeight="1">
      <c r="A49" s="96"/>
      <c r="B49" s="76"/>
      <c r="C49" s="556" t="str">
        <f>Índice!D117</f>
        <v>GRI 413-1</v>
      </c>
      <c r="D49" s="737" t="str">
        <f>Índice!E117</f>
        <v>Operations with local community engagement, impact assessments and development programs</v>
      </c>
      <c r="E49" s="738"/>
      <c r="F49" s="738"/>
      <c r="G49" s="738"/>
      <c r="H49" s="738"/>
      <c r="I49" s="738"/>
      <c r="J49" s="87"/>
      <c r="K49" s="87"/>
      <c r="L49" s="87"/>
      <c r="M49" s="77"/>
    </row>
    <row r="50" spans="1:13" s="62" customFormat="1" ht="24.95" customHeight="1">
      <c r="A50" s="96"/>
      <c r="B50" s="60"/>
      <c r="C50" s="736" t="s">
        <v>803</v>
      </c>
      <c r="D50" s="736"/>
      <c r="E50" s="736"/>
      <c r="F50" s="736"/>
      <c r="G50" s="736"/>
      <c r="H50" s="736"/>
      <c r="I50" s="736"/>
      <c r="J50" s="85"/>
      <c r="K50" s="85"/>
      <c r="L50" s="85"/>
      <c r="M50" s="73"/>
    </row>
    <row r="51" spans="1:13" s="62" customFormat="1" ht="24.95" customHeight="1">
      <c r="A51" s="96"/>
      <c r="B51" s="60"/>
      <c r="C51" s="717"/>
      <c r="D51" s="717"/>
      <c r="E51" s="717"/>
      <c r="F51" s="717"/>
      <c r="G51" s="717"/>
      <c r="H51" s="717"/>
      <c r="I51" s="717"/>
      <c r="J51" s="87"/>
      <c r="K51" s="87"/>
      <c r="L51" s="87"/>
      <c r="M51" s="77"/>
    </row>
    <row r="52" spans="1:13" s="62" customFormat="1" ht="24.95" customHeight="1">
      <c r="A52" s="96"/>
      <c r="B52" s="60"/>
      <c r="C52" s="717"/>
      <c r="D52" s="717"/>
      <c r="E52" s="717"/>
      <c r="F52" s="717"/>
      <c r="G52" s="717"/>
      <c r="H52" s="717"/>
      <c r="I52" s="717"/>
      <c r="J52" s="87"/>
      <c r="K52" s="87"/>
      <c r="L52" s="87"/>
      <c r="M52" s="77"/>
    </row>
    <row r="53" spans="1:13" s="62" customFormat="1" ht="24.95" customHeight="1">
      <c r="A53" s="96"/>
      <c r="B53" s="82"/>
      <c r="C53" s="717"/>
      <c r="D53" s="717"/>
      <c r="E53" s="717"/>
      <c r="F53" s="717"/>
      <c r="G53" s="717"/>
      <c r="H53" s="717"/>
      <c r="I53" s="717"/>
      <c r="J53" s="87"/>
      <c r="K53" s="87"/>
      <c r="L53" s="87"/>
      <c r="M53" s="77"/>
    </row>
    <row r="54" spans="1:13" s="62" customFormat="1" ht="24.95" customHeight="1">
      <c r="A54" s="94"/>
      <c r="B54" s="60"/>
      <c r="C54" s="87"/>
      <c r="D54" s="87"/>
      <c r="E54" s="87"/>
      <c r="F54" s="87"/>
      <c r="G54" s="87"/>
      <c r="H54" s="87"/>
      <c r="I54" s="87"/>
      <c r="J54" s="87"/>
      <c r="K54" s="87"/>
      <c r="L54" s="87"/>
      <c r="M54" s="77"/>
    </row>
    <row r="55" spans="1:13" s="62" customFormat="1" ht="24.95" customHeight="1">
      <c r="A55" s="96"/>
      <c r="B55" s="60"/>
      <c r="C55" s="556" t="str">
        <f>Índice!D118</f>
        <v>GRI 413-2</v>
      </c>
      <c r="D55" s="737" t="str">
        <f>Índice!E118</f>
        <v>Operations with significant actual or potential negative impacts on local communities</v>
      </c>
      <c r="E55" s="738"/>
      <c r="F55" s="738"/>
      <c r="G55" s="738"/>
      <c r="H55" s="738"/>
      <c r="I55" s="738"/>
      <c r="J55" s="87"/>
      <c r="K55" s="87"/>
      <c r="L55" s="87"/>
      <c r="M55" s="77"/>
    </row>
    <row r="56" spans="1:13" s="62" customFormat="1" ht="24.95" customHeight="1">
      <c r="A56" s="96"/>
      <c r="B56" s="76"/>
      <c r="C56" s="736" t="s">
        <v>804</v>
      </c>
      <c r="D56" s="736"/>
      <c r="E56" s="736"/>
      <c r="F56" s="736"/>
      <c r="G56" s="736"/>
      <c r="H56" s="736"/>
      <c r="I56" s="736"/>
      <c r="J56" s="85"/>
      <c r="K56" s="85"/>
      <c r="L56" s="85"/>
      <c r="M56" s="73"/>
    </row>
    <row r="57" spans="1:13" s="62" customFormat="1" ht="24.95" customHeight="1">
      <c r="A57" s="96"/>
      <c r="B57" s="76"/>
      <c r="C57" s="717"/>
      <c r="D57" s="717"/>
      <c r="E57" s="717"/>
      <c r="F57" s="717"/>
      <c r="G57" s="717"/>
      <c r="H57" s="717"/>
      <c r="I57" s="717"/>
      <c r="J57" s="87"/>
      <c r="K57" s="87"/>
      <c r="L57" s="87"/>
      <c r="M57" s="77"/>
    </row>
    <row r="58" spans="1:13" s="62" customFormat="1" ht="24.95" customHeight="1">
      <c r="A58" s="96"/>
      <c r="B58" s="76"/>
      <c r="C58" s="717"/>
      <c r="D58" s="717"/>
      <c r="E58" s="717"/>
      <c r="F58" s="717"/>
      <c r="G58" s="717"/>
      <c r="H58" s="717"/>
      <c r="I58" s="717"/>
      <c r="J58" s="87"/>
      <c r="K58" s="87"/>
      <c r="L58" s="87"/>
      <c r="M58" s="77"/>
    </row>
    <row r="59" spans="1:13" s="62" customFormat="1" ht="24.95" customHeight="1">
      <c r="A59" s="96"/>
      <c r="B59" s="76"/>
      <c r="C59" s="717"/>
      <c r="D59" s="717"/>
      <c r="E59" s="717"/>
      <c r="F59" s="717"/>
      <c r="G59" s="717"/>
      <c r="H59" s="717"/>
      <c r="I59" s="717"/>
      <c r="J59" s="87"/>
      <c r="K59" s="87"/>
      <c r="L59" s="87"/>
      <c r="M59" s="77"/>
    </row>
    <row r="60" spans="1:13" s="62" customFormat="1" ht="24.95" customHeight="1">
      <c r="A60" s="96"/>
      <c r="B60" s="76"/>
      <c r="C60" s="717"/>
      <c r="D60" s="717"/>
      <c r="E60" s="717"/>
      <c r="F60" s="717"/>
      <c r="G60" s="717"/>
      <c r="H60" s="717"/>
      <c r="I60" s="717"/>
      <c r="J60" s="87"/>
      <c r="K60" s="87"/>
      <c r="L60" s="87"/>
      <c r="M60" s="77"/>
    </row>
    <row r="61" spans="1:13" s="62" customFormat="1" ht="24.95" customHeight="1">
      <c r="A61" s="96"/>
      <c r="B61" s="76"/>
      <c r="C61" s="717"/>
      <c r="D61" s="717"/>
      <c r="E61" s="717"/>
      <c r="F61" s="717"/>
      <c r="G61" s="717"/>
      <c r="H61" s="717"/>
      <c r="I61" s="717"/>
      <c r="J61" s="87"/>
      <c r="K61" s="87"/>
      <c r="L61" s="87"/>
      <c r="M61" s="77"/>
    </row>
    <row r="62" spans="1:13" s="62" customFormat="1" ht="24.95" customHeight="1">
      <c r="A62" s="96"/>
      <c r="B62" s="76"/>
      <c r="C62" s="717"/>
      <c r="D62" s="717"/>
      <c r="E62" s="717"/>
      <c r="F62" s="717"/>
      <c r="G62" s="717"/>
      <c r="H62" s="717"/>
      <c r="I62" s="717"/>
      <c r="J62" s="87"/>
      <c r="K62" s="87"/>
      <c r="L62" s="87"/>
      <c r="M62" s="77"/>
    </row>
    <row r="63" spans="1:13" s="62" customFormat="1" ht="24.95" customHeight="1">
      <c r="A63" s="96"/>
      <c r="B63" s="76"/>
      <c r="C63" s="717"/>
      <c r="D63" s="717"/>
      <c r="E63" s="717"/>
      <c r="F63" s="717"/>
      <c r="G63" s="717"/>
      <c r="H63" s="717"/>
      <c r="I63" s="717"/>
      <c r="J63" s="87"/>
      <c r="K63" s="87"/>
      <c r="L63" s="87"/>
      <c r="M63" s="77"/>
    </row>
    <row r="64" spans="1:13" s="62" customFormat="1" ht="24.95" customHeight="1">
      <c r="A64" s="96"/>
      <c r="B64" s="76"/>
      <c r="C64" s="717"/>
      <c r="D64" s="717"/>
      <c r="E64" s="717"/>
      <c r="F64" s="717"/>
      <c r="G64" s="717"/>
      <c r="H64" s="717"/>
      <c r="I64" s="717"/>
      <c r="J64" s="87"/>
      <c r="K64" s="87"/>
      <c r="L64" s="87"/>
      <c r="M64" s="77"/>
    </row>
    <row r="65" spans="1:13" s="62" customFormat="1" ht="24.95" customHeight="1">
      <c r="A65" s="96"/>
      <c r="B65" s="76"/>
      <c r="C65" s="87"/>
      <c r="D65" s="87"/>
      <c r="E65" s="87"/>
      <c r="F65" s="87"/>
      <c r="G65" s="87"/>
      <c r="H65" s="87"/>
      <c r="I65" s="87"/>
      <c r="J65" s="87"/>
      <c r="K65" s="87"/>
      <c r="L65" s="87"/>
      <c r="M65" s="77"/>
    </row>
    <row r="66" spans="1:13" s="62" customFormat="1" ht="24.95" customHeight="1">
      <c r="A66" s="96"/>
      <c r="B66" s="76"/>
      <c r="C66" s="556" t="str">
        <f>Índice!D119</f>
        <v>GRI EU20</v>
      </c>
      <c r="D66" s="737" t="str">
        <f>Índice!E119</f>
        <v>Approach to managing the impacts of displacement</v>
      </c>
      <c r="E66" s="738"/>
      <c r="F66" s="738"/>
      <c r="G66" s="738"/>
      <c r="H66" s="738"/>
      <c r="I66" s="738"/>
      <c r="J66" s="87"/>
      <c r="K66" s="87"/>
      <c r="L66" s="87"/>
      <c r="M66" s="77"/>
    </row>
    <row r="67" spans="1:13" s="62" customFormat="1" ht="24.95" customHeight="1">
      <c r="A67" s="279"/>
      <c r="B67" s="184"/>
      <c r="C67" s="736" t="s">
        <v>805</v>
      </c>
      <c r="D67" s="736"/>
      <c r="E67" s="736"/>
      <c r="F67" s="736"/>
      <c r="G67" s="736"/>
      <c r="H67" s="736"/>
      <c r="I67" s="736"/>
      <c r="J67" s="85"/>
      <c r="K67" s="85"/>
      <c r="L67" s="85"/>
      <c r="M67" s="73"/>
    </row>
    <row r="68" spans="1:13" s="62" customFormat="1" ht="24.95" customHeight="1">
      <c r="A68" s="279"/>
      <c r="B68" s="184"/>
      <c r="C68" s="717"/>
      <c r="D68" s="717"/>
      <c r="E68" s="717"/>
      <c r="F68" s="717"/>
      <c r="G68" s="717"/>
      <c r="H68" s="717"/>
      <c r="I68" s="717"/>
      <c r="J68" s="87"/>
      <c r="K68" s="87"/>
      <c r="L68" s="87"/>
      <c r="M68" s="77"/>
    </row>
    <row r="69" spans="1:13" s="62" customFormat="1" ht="24.95" customHeight="1">
      <c r="A69" s="279"/>
      <c r="B69" s="184"/>
      <c r="C69" s="717"/>
      <c r="D69" s="717"/>
      <c r="E69" s="717"/>
      <c r="F69" s="717"/>
      <c r="G69" s="717"/>
      <c r="H69" s="717"/>
      <c r="I69" s="717"/>
      <c r="J69" s="87"/>
      <c r="K69" s="87"/>
      <c r="L69" s="87"/>
      <c r="M69" s="77"/>
    </row>
    <row r="70" spans="1:13" s="62" customFormat="1" ht="24.95" customHeight="1">
      <c r="A70" s="279"/>
      <c r="B70" s="76"/>
      <c r="C70" s="717"/>
      <c r="D70" s="717"/>
      <c r="E70" s="717"/>
      <c r="F70" s="717"/>
      <c r="G70" s="717"/>
      <c r="H70" s="717"/>
      <c r="I70" s="717"/>
      <c r="J70" s="87"/>
      <c r="K70" s="87"/>
      <c r="L70" s="87"/>
      <c r="M70" s="77"/>
    </row>
    <row r="71" spans="1:13" s="62" customFormat="1" ht="24.95" customHeight="1">
      <c r="A71" s="279"/>
      <c r="B71" s="76"/>
      <c r="C71" s="717"/>
      <c r="D71" s="717"/>
      <c r="E71" s="717"/>
      <c r="F71" s="717"/>
      <c r="G71" s="717"/>
      <c r="H71" s="717"/>
      <c r="I71" s="717"/>
      <c r="J71" s="87"/>
      <c r="K71" s="87"/>
      <c r="L71" s="87"/>
      <c r="M71" s="77"/>
    </row>
    <row r="72" spans="1:13" s="62" customFormat="1" ht="24.95" customHeight="1">
      <c r="A72" s="279"/>
      <c r="B72" s="76"/>
      <c r="C72" s="717"/>
      <c r="D72" s="717"/>
      <c r="E72" s="717"/>
      <c r="F72" s="717"/>
      <c r="G72" s="717"/>
      <c r="H72" s="717"/>
      <c r="I72" s="717"/>
      <c r="J72" s="87"/>
      <c r="K72" s="87"/>
      <c r="L72" s="87"/>
      <c r="M72" s="77"/>
    </row>
    <row r="73" spans="1:13" s="62" customFormat="1" ht="24.95" customHeight="1">
      <c r="A73" s="279"/>
      <c r="B73" s="76"/>
      <c r="C73" s="717"/>
      <c r="D73" s="717"/>
      <c r="E73" s="717"/>
      <c r="F73" s="717"/>
      <c r="G73" s="717"/>
      <c r="H73" s="717"/>
      <c r="I73" s="717"/>
      <c r="J73" s="87"/>
      <c r="K73" s="87"/>
      <c r="L73" s="87"/>
      <c r="M73" s="77"/>
    </row>
    <row r="74" spans="1:13" s="62" customFormat="1" ht="24.95" customHeight="1">
      <c r="A74" s="279"/>
      <c r="B74" s="76"/>
      <c r="C74" s="717"/>
      <c r="D74" s="717"/>
      <c r="E74" s="717"/>
      <c r="F74" s="717"/>
      <c r="G74" s="717"/>
      <c r="H74" s="717"/>
      <c r="I74" s="717"/>
      <c r="J74" s="87"/>
      <c r="K74" s="87"/>
      <c r="L74" s="87"/>
      <c r="M74" s="77"/>
    </row>
    <row r="75" spans="1:13" s="62" customFormat="1" ht="24.95" customHeight="1">
      <c r="A75" s="279"/>
      <c r="B75" s="184"/>
      <c r="C75" s="717"/>
      <c r="D75" s="717"/>
      <c r="E75" s="717"/>
      <c r="F75" s="717"/>
      <c r="G75" s="717"/>
      <c r="H75" s="717"/>
      <c r="I75" s="717"/>
      <c r="J75" s="87"/>
      <c r="K75" s="87"/>
      <c r="L75" s="87"/>
      <c r="M75" s="77"/>
    </row>
    <row r="76" spans="1:13" s="62" customFormat="1" ht="24.95" customHeight="1">
      <c r="A76" s="279"/>
      <c r="B76" s="76"/>
      <c r="C76" s="717"/>
      <c r="D76" s="717"/>
      <c r="E76" s="717"/>
      <c r="F76" s="717"/>
      <c r="G76" s="717"/>
      <c r="H76" s="717"/>
      <c r="I76" s="717"/>
      <c r="J76" s="87"/>
      <c r="K76" s="87"/>
      <c r="L76" s="87"/>
      <c r="M76" s="77"/>
    </row>
    <row r="77" spans="1:13" s="62" customFormat="1" ht="24.95" customHeight="1">
      <c r="A77" s="279"/>
      <c r="B77" s="76"/>
      <c r="C77" s="717"/>
      <c r="D77" s="717"/>
      <c r="E77" s="717"/>
      <c r="F77" s="717"/>
      <c r="G77" s="717"/>
      <c r="H77" s="717"/>
      <c r="I77" s="717"/>
      <c r="J77" s="87"/>
      <c r="K77" s="87"/>
      <c r="L77" s="87"/>
      <c r="M77" s="77"/>
    </row>
    <row r="78" spans="1:13" s="62" customFormat="1" ht="24.95" customHeight="1">
      <c r="A78" s="279"/>
      <c r="B78" s="76"/>
      <c r="C78" s="717"/>
      <c r="D78" s="717"/>
      <c r="E78" s="717"/>
      <c r="F78" s="717"/>
      <c r="G78" s="717"/>
      <c r="H78" s="717"/>
      <c r="I78" s="717"/>
      <c r="J78" s="87"/>
      <c r="K78" s="87"/>
      <c r="L78" s="87"/>
      <c r="M78" s="77"/>
    </row>
    <row r="79" spans="1:13" s="62" customFormat="1" ht="24.95" customHeight="1">
      <c r="A79" s="279"/>
      <c r="B79" s="76"/>
      <c r="C79" s="717"/>
      <c r="D79" s="717"/>
      <c r="E79" s="717"/>
      <c r="F79" s="717"/>
      <c r="G79" s="717"/>
      <c r="H79" s="717"/>
      <c r="I79" s="717"/>
      <c r="J79" s="87"/>
      <c r="K79" s="87"/>
      <c r="L79" s="87"/>
      <c r="M79" s="77"/>
    </row>
    <row r="80" spans="1:13" s="62" customFormat="1" ht="24.95" customHeight="1">
      <c r="A80" s="279"/>
      <c r="B80" s="76"/>
      <c r="C80" s="50"/>
      <c r="D80" s="50"/>
      <c r="E80" s="50"/>
      <c r="F80" s="50"/>
      <c r="G80" s="50"/>
      <c r="H80" s="50"/>
      <c r="I80" s="50"/>
      <c r="J80" s="87"/>
      <c r="K80" s="87"/>
      <c r="L80" s="87"/>
      <c r="M80" s="77"/>
    </row>
    <row r="81" spans="1:13" s="62" customFormat="1" ht="35.1" customHeight="1">
      <c r="A81" s="279"/>
      <c r="B81" s="76"/>
      <c r="C81" s="556" t="str">
        <f>Índice!D120</f>
        <v>GRI 11.7.6</v>
      </c>
      <c r="D81" s="737" t="str">
        <f>Índice!E120</f>
        <v>Report the total monetary value of financial provisions for closure and rehabilitation made by the organization, including post-closure monitoring and aftercare for operational sites</v>
      </c>
      <c r="E81" s="738"/>
      <c r="F81" s="738"/>
      <c r="G81" s="738"/>
      <c r="H81" s="738"/>
      <c r="I81" s="738"/>
      <c r="J81" s="92"/>
      <c r="K81" s="92"/>
      <c r="L81" s="92"/>
      <c r="M81" s="68"/>
    </row>
    <row r="82" spans="1:13" s="62" customFormat="1" ht="24.95" customHeight="1">
      <c r="A82" s="279"/>
      <c r="B82" s="76"/>
      <c r="C82" s="736" t="s">
        <v>806</v>
      </c>
      <c r="D82" s="736"/>
      <c r="E82" s="736"/>
      <c r="F82" s="736"/>
      <c r="G82" s="736"/>
      <c r="H82" s="736"/>
      <c r="I82" s="736"/>
      <c r="J82" s="85"/>
      <c r="K82" s="85"/>
      <c r="L82" s="85"/>
      <c r="M82" s="73"/>
    </row>
    <row r="83" spans="1:13" s="62" customFormat="1" ht="24.95" customHeight="1">
      <c r="A83" s="279"/>
      <c r="B83" s="76"/>
      <c r="C83" s="717"/>
      <c r="D83" s="717"/>
      <c r="E83" s="717"/>
      <c r="F83" s="717"/>
      <c r="G83" s="717"/>
      <c r="H83" s="717"/>
      <c r="I83" s="717"/>
      <c r="J83" s="87"/>
      <c r="K83" s="87"/>
      <c r="L83" s="87"/>
      <c r="M83" s="77"/>
    </row>
    <row r="84" spans="1:13" s="62" customFormat="1" ht="24.95" customHeight="1">
      <c r="A84" s="279"/>
      <c r="B84" s="76"/>
      <c r="C84" s="87"/>
      <c r="D84" s="87"/>
      <c r="E84" s="87"/>
      <c r="F84" s="87"/>
      <c r="G84" s="87"/>
      <c r="H84" s="87"/>
      <c r="I84" s="87"/>
      <c r="J84" s="87"/>
      <c r="K84" s="87"/>
      <c r="L84" s="87"/>
      <c r="M84" s="77"/>
    </row>
    <row r="85" spans="1:13" s="62" customFormat="1" ht="24.95" customHeight="1">
      <c r="A85" s="279"/>
      <c r="B85" s="76"/>
      <c r="C85" s="556" t="str">
        <f>Índice!D121</f>
        <v>GRI 11.15.4 - 12.9.4</v>
      </c>
      <c r="D85" s="737" t="str">
        <f>Índice!E121</f>
        <v>Report the number and type of complaints from local communities identified</v>
      </c>
      <c r="E85" s="738"/>
      <c r="F85" s="738"/>
      <c r="G85" s="738"/>
      <c r="H85" s="738"/>
      <c r="I85" s="738"/>
      <c r="J85" s="87"/>
      <c r="K85" s="87"/>
      <c r="L85" s="87"/>
      <c r="M85" s="68"/>
    </row>
    <row r="86" spans="1:13" s="62" customFormat="1" ht="35.1" customHeight="1">
      <c r="A86" s="279"/>
      <c r="B86" s="60"/>
      <c r="C86" s="735" t="s">
        <v>807</v>
      </c>
      <c r="D86" s="736"/>
      <c r="E86" s="736"/>
      <c r="F86" s="736"/>
      <c r="G86" s="736"/>
      <c r="H86" s="736"/>
      <c r="I86" s="736"/>
      <c r="J86" s="85"/>
      <c r="K86" s="85"/>
      <c r="L86" s="85"/>
      <c r="M86" s="73"/>
    </row>
    <row r="87" spans="1:13" s="62" customFormat="1" ht="24.95" customHeight="1">
      <c r="A87" s="279"/>
      <c r="B87" s="82"/>
      <c r="C87" s="907" t="s">
        <v>808</v>
      </c>
      <c r="D87" s="907"/>
      <c r="E87" s="753">
        <v>2022</v>
      </c>
      <c r="F87" s="753"/>
      <c r="G87" s="753">
        <v>2023</v>
      </c>
      <c r="H87" s="753"/>
      <c r="I87" s="755">
        <v>2024</v>
      </c>
      <c r="J87" s="755"/>
      <c r="K87" s="61"/>
    </row>
    <row r="88" spans="1:13" s="62" customFormat="1" ht="24.95" customHeight="1" thickBot="1">
      <c r="A88" s="279"/>
      <c r="B88" s="82"/>
      <c r="C88" s="908"/>
      <c r="D88" s="908"/>
      <c r="E88" s="161" t="s">
        <v>26</v>
      </c>
      <c r="F88" s="161" t="s">
        <v>27</v>
      </c>
      <c r="G88" s="161" t="s">
        <v>26</v>
      </c>
      <c r="H88" s="161" t="s">
        <v>27</v>
      </c>
      <c r="I88" s="163" t="s">
        <v>26</v>
      </c>
      <c r="J88" s="163" t="s">
        <v>27</v>
      </c>
      <c r="K88" s="61"/>
    </row>
    <row r="89" spans="1:13" s="62" customFormat="1" ht="24.95" customHeight="1">
      <c r="A89" s="279"/>
      <c r="B89" s="82"/>
      <c r="C89" s="906" t="s">
        <v>809</v>
      </c>
      <c r="D89" s="906"/>
      <c r="E89" s="530">
        <v>84</v>
      </c>
      <c r="F89" s="530">
        <v>100</v>
      </c>
      <c r="G89" s="530">
        <v>23</v>
      </c>
      <c r="H89" s="530">
        <v>100</v>
      </c>
      <c r="I89" s="558">
        <v>30</v>
      </c>
      <c r="J89" s="558">
        <v>100</v>
      </c>
      <c r="K89" s="61"/>
    </row>
    <row r="90" spans="1:13" s="62" customFormat="1" ht="24.95" customHeight="1">
      <c r="A90" s="279"/>
      <c r="B90" s="82"/>
      <c r="C90" s="764" t="s">
        <v>810</v>
      </c>
      <c r="D90" s="764"/>
      <c r="E90" s="476">
        <v>81</v>
      </c>
      <c r="F90" s="476">
        <v>96.42</v>
      </c>
      <c r="G90" s="476">
        <v>15</v>
      </c>
      <c r="H90" s="476">
        <v>65.22</v>
      </c>
      <c r="I90" s="557">
        <v>30</v>
      </c>
      <c r="J90" s="557">
        <v>100</v>
      </c>
      <c r="K90" s="61"/>
    </row>
    <row r="91" spans="1:13" s="62" customFormat="1" ht="35.1" customHeight="1">
      <c r="A91" s="279"/>
      <c r="B91" s="60"/>
      <c r="C91" s="905" t="s">
        <v>811</v>
      </c>
      <c r="D91" s="905"/>
      <c r="E91" s="476">
        <v>3</v>
      </c>
      <c r="F91" s="476">
        <v>3.58</v>
      </c>
      <c r="G91" s="476">
        <v>0</v>
      </c>
      <c r="H91" s="476">
        <v>0</v>
      </c>
      <c r="I91" s="557">
        <v>0</v>
      </c>
      <c r="J91" s="557">
        <v>0</v>
      </c>
      <c r="K91" s="61"/>
    </row>
    <row r="92" spans="1:13" s="62" customFormat="1" ht="24.95" customHeight="1">
      <c r="A92" s="279"/>
      <c r="B92" s="184"/>
      <c r="C92" s="89"/>
      <c r="D92" s="89"/>
      <c r="E92" s="89"/>
      <c r="F92" s="89"/>
      <c r="G92" s="89"/>
      <c r="H92" s="89"/>
      <c r="I92" s="89"/>
      <c r="J92" s="89"/>
      <c r="K92" s="89"/>
      <c r="L92" s="555"/>
      <c r="M92" s="68"/>
    </row>
    <row r="93" spans="1:13" s="62" customFormat="1" ht="24.95" customHeight="1">
      <c r="A93" s="279"/>
      <c r="B93" s="184"/>
      <c r="C93" s="556" t="str">
        <f>Índice!D122</f>
        <v>SASB EM-EP-210b.1</v>
      </c>
      <c r="D93" s="737" t="str">
        <f>Índice!E122</f>
        <v>Discussion of process to manage risks and opportunities associated with community rights and interests</v>
      </c>
      <c r="E93" s="738"/>
      <c r="F93" s="738"/>
      <c r="G93" s="738"/>
      <c r="H93" s="738"/>
      <c r="I93" s="738"/>
      <c r="J93" s="50"/>
      <c r="K93" s="50"/>
      <c r="L93" s="218"/>
      <c r="M93" s="68"/>
    </row>
    <row r="94" spans="1:13" s="62" customFormat="1" ht="24.95" customHeight="1">
      <c r="A94" s="279"/>
      <c r="B94" s="184"/>
      <c r="C94" s="757" t="s">
        <v>812</v>
      </c>
      <c r="D94" s="757"/>
      <c r="E94" s="757"/>
      <c r="F94" s="757"/>
      <c r="G94" s="757"/>
      <c r="H94" s="757"/>
      <c r="I94" s="757"/>
      <c r="J94" s="412"/>
      <c r="K94" s="50"/>
      <c r="L94" s="218"/>
      <c r="M94" s="68"/>
    </row>
    <row r="95" spans="1:13" s="62" customFormat="1" ht="24.95" customHeight="1">
      <c r="A95" s="279"/>
      <c r="B95" s="184"/>
      <c r="C95" s="725"/>
      <c r="D95" s="725"/>
      <c r="E95" s="725"/>
      <c r="F95" s="725"/>
      <c r="G95" s="725"/>
      <c r="H95" s="725"/>
      <c r="I95" s="725"/>
      <c r="J95" s="412"/>
      <c r="K95" s="50"/>
      <c r="L95" s="218"/>
      <c r="M95" s="68"/>
    </row>
    <row r="96" spans="1:13" s="62" customFormat="1" ht="24.95" customHeight="1">
      <c r="A96" s="279"/>
      <c r="B96" s="184"/>
      <c r="C96" s="725"/>
      <c r="D96" s="725"/>
      <c r="E96" s="725"/>
      <c r="F96" s="725"/>
      <c r="G96" s="725"/>
      <c r="H96" s="725"/>
      <c r="I96" s="725"/>
      <c r="J96" s="412"/>
      <c r="K96" s="50"/>
      <c r="L96" s="218"/>
      <c r="M96" s="68"/>
    </row>
    <row r="97" spans="1:13" s="62" customFormat="1" ht="24.95" customHeight="1">
      <c r="A97" s="279"/>
      <c r="B97" s="184"/>
      <c r="C97" s="725"/>
      <c r="D97" s="725"/>
      <c r="E97" s="725"/>
      <c r="F97" s="725"/>
      <c r="G97" s="725"/>
      <c r="H97" s="725"/>
      <c r="I97" s="725"/>
      <c r="J97" s="412"/>
      <c r="K97" s="50"/>
      <c r="L97" s="218"/>
      <c r="M97" s="68"/>
    </row>
    <row r="98" spans="1:13" s="62" customFormat="1" ht="24.95" customHeight="1">
      <c r="A98" s="279"/>
      <c r="B98" s="184"/>
      <c r="C98" s="725"/>
      <c r="D98" s="725"/>
      <c r="E98" s="725"/>
      <c r="F98" s="725"/>
      <c r="G98" s="725"/>
      <c r="H98" s="725"/>
      <c r="I98" s="725"/>
      <c r="J98" s="412"/>
      <c r="K98" s="50"/>
      <c r="L98" s="218"/>
      <c r="M98" s="68"/>
    </row>
    <row r="99" spans="1:13" s="62" customFormat="1" ht="24.95" customHeight="1">
      <c r="A99" s="279"/>
      <c r="B99" s="184"/>
      <c r="C99" s="725"/>
      <c r="D99" s="725"/>
      <c r="E99" s="725"/>
      <c r="F99" s="725"/>
      <c r="G99" s="725"/>
      <c r="H99" s="725"/>
      <c r="I99" s="725"/>
      <c r="J99" s="412"/>
      <c r="K99" s="50"/>
      <c r="L99" s="218"/>
      <c r="M99" s="68"/>
    </row>
    <row r="100" spans="1:13" s="62" customFormat="1" ht="24.95" customHeight="1">
      <c r="A100" s="279"/>
      <c r="B100" s="184"/>
      <c r="C100" s="725"/>
      <c r="D100" s="725"/>
      <c r="E100" s="725"/>
      <c r="F100" s="725"/>
      <c r="G100" s="725"/>
      <c r="H100" s="725"/>
      <c r="I100" s="725"/>
      <c r="J100" s="412"/>
      <c r="K100" s="50"/>
      <c r="L100" s="218"/>
      <c r="M100" s="68"/>
    </row>
    <row r="101" spans="1:13">
      <c r="C101" s="89"/>
      <c r="D101" s="89"/>
      <c r="E101" s="89"/>
      <c r="F101" s="89"/>
      <c r="G101" s="89"/>
      <c r="H101" s="89"/>
      <c r="I101" s="89"/>
    </row>
  </sheetData>
  <sheetProtection algorithmName="SHA-512" hashValue="X87UAWTCWKlv8WD506pPmfF4yekoserIXnOkYWMYYd/TfO39GkY3pX2F86f2xJmx8dyhQ91xlRWjBzSwLKi6Gw==" saltValue="f0V/KNC/6v564E21/SE3Jw==" spinCount="100000" sheet="1" objects="1" scenarios="1" formatColumns="0" formatRows="0" autoFilter="0"/>
  <mergeCells count="25">
    <mergeCell ref="C86:I86"/>
    <mergeCell ref="C56:I64"/>
    <mergeCell ref="D66:I66"/>
    <mergeCell ref="C50:I53"/>
    <mergeCell ref="D55:I55"/>
    <mergeCell ref="C67:I79"/>
    <mergeCell ref="D81:I81"/>
    <mergeCell ref="C82:I83"/>
    <mergeCell ref="D85:I85"/>
    <mergeCell ref="C94:I100"/>
    <mergeCell ref="C91:D91"/>
    <mergeCell ref="C90:D90"/>
    <mergeCell ref="C89:D89"/>
    <mergeCell ref="C87:D88"/>
    <mergeCell ref="E87:F87"/>
    <mergeCell ref="D93:I93"/>
    <mergeCell ref="G87:H87"/>
    <mergeCell ref="I87:J87"/>
    <mergeCell ref="C43:I47"/>
    <mergeCell ref="D49:I49"/>
    <mergeCell ref="D6:I6"/>
    <mergeCell ref="C7:I30"/>
    <mergeCell ref="D32:I32"/>
    <mergeCell ref="C33:I41"/>
    <mergeCell ref="D42:I42"/>
  </mergeCells>
  <hyperlinks>
    <hyperlink ref="F3" location="'Impacto socioeconômico e desenv'!C6" display="GRI 3-3" xr:uid="{67618406-13E1-4F25-BB6D-16F9EBACF637}"/>
    <hyperlink ref="G3" location="'Impacto socioeconômico e desenv'!C32" display="GRI 203-2" xr:uid="{59A01C2F-4DAE-40A6-8863-89CDA4582035}"/>
    <hyperlink ref="H3" location="'Impacto socioeconômico e desenv'!C42" display="GRI 411-1" xr:uid="{5CE9E4DC-6245-4C51-9C69-8D33C6D709D1}"/>
    <hyperlink ref="I3" location="'Impacto socioeconômico e desenv'!C49" display="GRI 413-1" xr:uid="{C0625383-4AD6-4F93-8204-1FA6FFEBE4FF}"/>
    <hyperlink ref="F4" location="'Impacto socioeconômico e desenv'!C55" display="GRI 413-2" xr:uid="{890A8B21-1F1D-4964-B84A-5D1ED99C6F02}"/>
    <hyperlink ref="G4" location="'Impacto socioeconômico e desenv'!C66" display="GRI EU20" xr:uid="{86A83225-72AD-4BAB-B3F2-C079B17153C5}"/>
    <hyperlink ref="H4" location="'Impacto socioeconômico e desenv'!C81" display="GRI 11.7.6" xr:uid="{1E520CA5-0C6E-4163-98D4-8E1319303CD3}"/>
    <hyperlink ref="I4" location="'Impacto socioeconômico e desenv'!C85" display="GRI 11.15.4 - 12.9.4" xr:uid="{C51C020D-8C72-4E4F-BF24-F473C928EC74}"/>
    <hyperlink ref="F5" location="'Impacto socioeconômico e desenv'!C93" display="SASB EM-EP-210b.1" xr:uid="{8EAEE1EC-27F2-4051-9691-CF7C182B7515}"/>
  </hyperlink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24628-C0C6-4138-84A4-FBB028D75E64}">
  <sheetPr>
    <tabColor rgb="FFE4562E"/>
  </sheetPr>
  <dimension ref="A1:AT138"/>
  <sheetViews>
    <sheetView showGridLines="0" workbookViewId="0">
      <pane xSplit="1" ySplit="2" topLeftCell="B3" activePane="bottomRight" state="frozen"/>
      <selection activeCell="B3" sqref="B3"/>
      <selection pane="topRight" activeCell="B3" sqref="B3"/>
      <selection pane="bottomLeft" activeCell="B3" sqref="B3"/>
      <selection pane="bottomRight"/>
    </sheetView>
  </sheetViews>
  <sheetFormatPr defaultColWidth="0" defaultRowHeight="15.75" customHeight="1"/>
  <cols>
    <col min="1" max="1" width="33.7109375" style="279" customWidth="1"/>
    <col min="2" max="2" width="3.7109375" style="254" customWidth="1"/>
    <col min="3" max="9" width="20.85546875" style="262" customWidth="1"/>
    <col min="10" max="12" width="14.140625" style="262" customWidth="1"/>
    <col min="13" max="13" width="6.85546875" style="262" customWidth="1"/>
    <col min="14" max="21" width="14.140625" style="262" hidden="1" customWidth="1"/>
    <col min="22" max="23" width="30" style="262" hidden="1" customWidth="1"/>
    <col min="24" max="31" width="18.140625" style="262" hidden="1" customWidth="1"/>
    <col min="32" max="33" width="18.140625" style="255" hidden="1" customWidth="1"/>
    <col min="34" max="16384" width="0" style="255" hidden="1"/>
  </cols>
  <sheetData>
    <row r="1" spans="1:46" s="62" customFormat="1"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60"/>
      <c r="F2" s="95"/>
      <c r="G2" s="95"/>
      <c r="H2" s="95"/>
      <c r="I2" s="95"/>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233" t="str">
        <f>Índice!B114</f>
        <v>SOCIAL AND RELATIONSHIP CAPITAL</v>
      </c>
      <c r="D3" s="60"/>
      <c r="E3" s="60"/>
      <c r="F3" s="561" t="s">
        <v>63</v>
      </c>
      <c r="G3" s="561" t="s">
        <v>162</v>
      </c>
      <c r="H3" s="561" t="s">
        <v>163</v>
      </c>
      <c r="I3" s="561" t="s">
        <v>164</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Índice!C123</f>
        <v>Supply chain management</v>
      </c>
      <c r="D4" s="60"/>
      <c r="E4" s="60"/>
      <c r="F4" s="561" t="s">
        <v>165</v>
      </c>
      <c r="G4" s="561" t="s">
        <v>166</v>
      </c>
      <c r="H4" s="501"/>
      <c r="I4" s="501"/>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97"/>
      <c r="D5" s="60"/>
      <c r="E5" s="60"/>
      <c r="F5" s="145"/>
      <c r="G5" s="145"/>
      <c r="H5" s="60"/>
      <c r="I5" s="60"/>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556" t="str">
        <f>Índice!D123</f>
        <v>GRI 3-3</v>
      </c>
      <c r="D6" s="737" t="str">
        <f>Índice!E123</f>
        <v>Supply Chain Management</v>
      </c>
      <c r="E6" s="738"/>
      <c r="F6" s="738"/>
      <c r="G6" s="738"/>
      <c r="H6" s="738"/>
      <c r="I6" s="738"/>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757" t="s">
        <v>813</v>
      </c>
      <c r="D7" s="757"/>
      <c r="E7" s="757"/>
      <c r="F7" s="757"/>
      <c r="G7" s="757"/>
      <c r="H7" s="757"/>
      <c r="I7" s="757"/>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25"/>
      <c r="D8" s="725"/>
      <c r="E8" s="725"/>
      <c r="F8" s="725"/>
      <c r="G8" s="725"/>
      <c r="H8" s="725"/>
      <c r="I8" s="725"/>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25"/>
      <c r="D9" s="725"/>
      <c r="E9" s="725"/>
      <c r="F9" s="725"/>
      <c r="G9" s="725"/>
      <c r="H9" s="725"/>
      <c r="I9" s="725"/>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6"/>
      <c r="B10" s="76"/>
      <c r="C10" s="725"/>
      <c r="D10" s="725"/>
      <c r="E10" s="725"/>
      <c r="F10" s="725"/>
      <c r="G10" s="725"/>
      <c r="H10" s="725"/>
      <c r="I10" s="725"/>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6"/>
      <c r="B11" s="76"/>
      <c r="C11" s="725"/>
      <c r="D11" s="725"/>
      <c r="E11" s="725"/>
      <c r="F11" s="725"/>
      <c r="G11" s="725"/>
      <c r="H11" s="725"/>
      <c r="I11" s="725"/>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725"/>
      <c r="D12" s="725"/>
      <c r="E12" s="725"/>
      <c r="F12" s="725"/>
      <c r="G12" s="725"/>
      <c r="H12" s="725"/>
      <c r="I12" s="725"/>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725"/>
      <c r="D13" s="725"/>
      <c r="E13" s="725"/>
      <c r="F13" s="725"/>
      <c r="G13" s="725"/>
      <c r="H13" s="725"/>
      <c r="I13" s="725"/>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93"/>
      <c r="D14" s="93"/>
      <c r="E14" s="93"/>
      <c r="F14" s="93"/>
      <c r="G14" s="93"/>
      <c r="H14" s="93"/>
      <c r="I14" s="93"/>
      <c r="J14" s="236"/>
      <c r="K14" s="236"/>
      <c r="L14" s="236"/>
      <c r="M14" s="87"/>
      <c r="N14" s="74"/>
      <c r="O14" s="564"/>
      <c r="P14" s="564"/>
      <c r="Q14" s="564"/>
      <c r="R14" s="564"/>
      <c r="S14" s="564"/>
      <c r="T14" s="564"/>
      <c r="U14" s="565"/>
      <c r="V14" s="71"/>
      <c r="W14" s="71"/>
      <c r="X14" s="71"/>
      <c r="Y14" s="71"/>
      <c r="Z14" s="72"/>
      <c r="AA14" s="71"/>
      <c r="AB14" s="71"/>
      <c r="AC14" s="71"/>
      <c r="AD14" s="71"/>
      <c r="AE14" s="71"/>
      <c r="AF14" s="71"/>
      <c r="AG14" s="71"/>
      <c r="AH14" s="71"/>
      <c r="AI14" s="71"/>
      <c r="AJ14" s="71"/>
      <c r="AK14" s="71"/>
      <c r="AL14" s="71"/>
      <c r="AM14" s="71"/>
      <c r="AN14" s="71"/>
      <c r="AO14" s="72"/>
      <c r="AP14" s="71"/>
      <c r="AQ14" s="71"/>
      <c r="AR14" s="71"/>
      <c r="AS14" s="71"/>
      <c r="AT14" s="61"/>
    </row>
    <row r="15" spans="1:46" s="62" customFormat="1" ht="24.95" customHeight="1">
      <c r="A15" s="96"/>
      <c r="B15" s="76"/>
      <c r="C15" s="556" t="str">
        <f>Índice!D124</f>
        <v>GRI 204-1</v>
      </c>
      <c r="D15" s="737" t="str">
        <f>Índice!E124</f>
        <v>Proportion of spending on locally-based suppliers</v>
      </c>
      <c r="E15" s="738"/>
      <c r="F15" s="738"/>
      <c r="G15" s="738"/>
      <c r="H15" s="738"/>
      <c r="I15" s="738"/>
      <c r="J15" s="236"/>
      <c r="K15" s="236"/>
      <c r="L15" s="236"/>
      <c r="M15" s="87"/>
      <c r="N15" s="74"/>
      <c r="O15" s="564"/>
      <c r="P15" s="564"/>
      <c r="Q15" s="564"/>
      <c r="R15" s="564"/>
      <c r="S15" s="564"/>
      <c r="T15" s="564"/>
      <c r="U15" s="565"/>
      <c r="V15" s="71"/>
      <c r="W15" s="71"/>
      <c r="X15" s="71"/>
      <c r="Y15" s="71"/>
      <c r="Z15" s="72"/>
      <c r="AA15" s="71"/>
      <c r="AB15" s="71"/>
      <c r="AC15" s="71"/>
      <c r="AD15" s="71"/>
      <c r="AE15" s="71"/>
      <c r="AF15" s="71"/>
      <c r="AG15" s="71"/>
      <c r="AH15" s="71"/>
      <c r="AI15" s="71"/>
      <c r="AJ15" s="71"/>
      <c r="AK15" s="71"/>
      <c r="AL15" s="71"/>
      <c r="AM15" s="71"/>
      <c r="AN15" s="71"/>
      <c r="AO15" s="72"/>
      <c r="AP15" s="71"/>
      <c r="AQ15" s="71"/>
      <c r="AR15" s="71"/>
      <c r="AS15" s="71"/>
      <c r="AT15" s="61"/>
    </row>
    <row r="16" spans="1:46" s="62" customFormat="1" ht="24.95" customHeight="1">
      <c r="A16" s="96"/>
      <c r="B16" s="76"/>
      <c r="C16" s="757" t="s">
        <v>814</v>
      </c>
      <c r="D16" s="757"/>
      <c r="E16" s="757"/>
      <c r="F16" s="757"/>
      <c r="G16" s="757"/>
      <c r="H16" s="757"/>
      <c r="I16" s="757"/>
      <c r="J16" s="85"/>
      <c r="K16" s="85"/>
      <c r="L16" s="85"/>
      <c r="M16" s="73"/>
    </row>
    <row r="17" spans="1:45" s="62" customFormat="1" ht="24.95" customHeight="1">
      <c r="A17" s="96"/>
      <c r="B17" s="76"/>
      <c r="C17" s="725"/>
      <c r="D17" s="725"/>
      <c r="E17" s="725"/>
      <c r="F17" s="725"/>
      <c r="G17" s="725"/>
      <c r="H17" s="725"/>
      <c r="I17" s="725"/>
      <c r="J17" s="87"/>
      <c r="K17" s="87"/>
      <c r="L17" s="87"/>
      <c r="M17" s="77"/>
    </row>
    <row r="18" spans="1:45" s="62" customFormat="1" ht="24.95" customHeight="1">
      <c r="A18" s="96"/>
      <c r="B18" s="76"/>
      <c r="C18" s="725"/>
      <c r="D18" s="725"/>
      <c r="E18" s="725"/>
      <c r="F18" s="725"/>
      <c r="G18" s="725"/>
      <c r="H18" s="725"/>
      <c r="I18" s="725"/>
      <c r="J18" s="87"/>
      <c r="K18" s="87"/>
      <c r="L18" s="87"/>
      <c r="M18" s="77"/>
    </row>
    <row r="19" spans="1:45" s="62" customFormat="1" ht="24.95" customHeight="1">
      <c r="A19" s="96"/>
      <c r="B19" s="76"/>
      <c r="C19" s="417" t="s">
        <v>815</v>
      </c>
      <c r="D19" s="173"/>
      <c r="E19" s="173"/>
      <c r="F19" s="173"/>
      <c r="G19" s="173"/>
      <c r="H19" s="173"/>
      <c r="I19" s="173"/>
      <c r="J19" s="87"/>
      <c r="K19" s="87"/>
      <c r="L19" s="87"/>
      <c r="M19" s="87"/>
      <c r="N19" s="63"/>
      <c r="O19" s="63"/>
      <c r="P19" s="63"/>
      <c r="Q19" s="63"/>
      <c r="R19" s="63"/>
      <c r="S19" s="63"/>
    </row>
    <row r="20" spans="1:45" s="62" customFormat="1" ht="24.95" customHeight="1">
      <c r="A20" s="96"/>
      <c r="B20" s="76"/>
      <c r="C20" s="910" t="s">
        <v>816</v>
      </c>
      <c r="D20" s="753">
        <v>2022</v>
      </c>
      <c r="E20" s="753"/>
      <c r="F20" s="753">
        <v>2023</v>
      </c>
      <c r="G20" s="753"/>
      <c r="H20" s="755">
        <v>2024</v>
      </c>
      <c r="I20" s="755"/>
      <c r="J20" s="63"/>
      <c r="K20" s="63"/>
      <c r="L20" s="63"/>
      <c r="M20" s="63"/>
      <c r="N20" s="63"/>
      <c r="O20" s="63"/>
      <c r="P20" s="63"/>
      <c r="Q20" s="63"/>
      <c r="R20" s="63"/>
      <c r="S20" s="63"/>
    </row>
    <row r="21" spans="1:45" s="62" customFormat="1" ht="24.95" customHeight="1" thickBot="1">
      <c r="A21" s="96"/>
      <c r="B21" s="76"/>
      <c r="C21" s="911"/>
      <c r="D21" s="161" t="s">
        <v>27</v>
      </c>
      <c r="E21" s="161" t="s">
        <v>817</v>
      </c>
      <c r="F21" s="161" t="s">
        <v>27</v>
      </c>
      <c r="G21" s="161" t="s">
        <v>817</v>
      </c>
      <c r="H21" s="163" t="s">
        <v>27</v>
      </c>
      <c r="I21" s="163" t="s">
        <v>817</v>
      </c>
      <c r="J21" s="63"/>
      <c r="K21" s="63"/>
      <c r="L21" s="63"/>
      <c r="M21" s="63"/>
      <c r="N21" s="63"/>
      <c r="O21" s="63"/>
      <c r="P21" s="63"/>
      <c r="Q21" s="63"/>
      <c r="R21" s="63"/>
      <c r="S21" s="63"/>
    </row>
    <row r="22" spans="1:45" s="62" customFormat="1" ht="24.95" customHeight="1">
      <c r="A22" s="96"/>
      <c r="B22" s="60"/>
      <c r="C22" s="193" t="s">
        <v>28</v>
      </c>
      <c r="D22" s="476" t="s">
        <v>187</v>
      </c>
      <c r="E22" s="476">
        <v>336</v>
      </c>
      <c r="F22" s="566">
        <v>0.61</v>
      </c>
      <c r="G22" s="476">
        <v>258</v>
      </c>
      <c r="H22" s="567">
        <v>0.12330000000000001</v>
      </c>
      <c r="I22" s="477">
        <v>50.030594999999998</v>
      </c>
      <c r="J22" s="63"/>
      <c r="K22" s="63"/>
      <c r="L22" s="63"/>
      <c r="M22" s="63"/>
      <c r="N22" s="63"/>
      <c r="O22" s="63"/>
      <c r="P22" s="63"/>
      <c r="Q22" s="63"/>
      <c r="R22" s="63"/>
      <c r="S22" s="63"/>
    </row>
    <row r="23" spans="1:45" s="62" customFormat="1" ht="24.95" customHeight="1">
      <c r="A23" s="96"/>
      <c r="B23" s="60"/>
      <c r="C23" s="193" t="s">
        <v>29</v>
      </c>
      <c r="D23" s="476" t="s">
        <v>1</v>
      </c>
      <c r="E23" s="476" t="s">
        <v>1</v>
      </c>
      <c r="F23" s="566" t="s">
        <v>1</v>
      </c>
      <c r="G23" s="476" t="s">
        <v>1</v>
      </c>
      <c r="H23" s="567">
        <v>0.61399999999999999</v>
      </c>
      <c r="I23" s="477">
        <v>13.375641</v>
      </c>
      <c r="J23" s="63"/>
      <c r="K23" s="63"/>
      <c r="L23" s="63"/>
      <c r="M23" s="63"/>
      <c r="N23" s="63"/>
      <c r="O23" s="63"/>
      <c r="P23" s="63"/>
      <c r="Q23" s="63"/>
      <c r="R23" s="63"/>
      <c r="S23" s="63"/>
    </row>
    <row r="24" spans="1:45" s="62" customFormat="1" ht="24.95" customHeight="1">
      <c r="A24" s="96"/>
      <c r="B24" s="60"/>
      <c r="C24" s="193" t="s">
        <v>30</v>
      </c>
      <c r="D24" s="476" t="s">
        <v>188</v>
      </c>
      <c r="E24" s="476">
        <v>41</v>
      </c>
      <c r="F24" s="566">
        <v>0.37</v>
      </c>
      <c r="G24" s="476">
        <v>16</v>
      </c>
      <c r="H24" s="567">
        <v>0.43130000000000002</v>
      </c>
      <c r="I24" s="477">
        <v>14.809806999999999</v>
      </c>
      <c r="J24" s="63"/>
      <c r="K24" s="63"/>
      <c r="L24" s="63"/>
      <c r="M24" s="63"/>
      <c r="N24" s="63"/>
      <c r="O24" s="63"/>
      <c r="P24" s="63"/>
      <c r="Q24" s="63"/>
      <c r="R24" s="63"/>
      <c r="S24" s="63"/>
    </row>
    <row r="25" spans="1:45" s="62" customFormat="1" ht="24.95" customHeight="1">
      <c r="A25" s="96"/>
      <c r="B25" s="60"/>
      <c r="C25" s="193" t="s">
        <v>31</v>
      </c>
      <c r="D25" s="566">
        <v>9.4299999999999995E-2</v>
      </c>
      <c r="E25" s="476">
        <v>299</v>
      </c>
      <c r="F25" s="566">
        <v>0.05</v>
      </c>
      <c r="G25" s="476">
        <v>31</v>
      </c>
      <c r="H25" s="567">
        <v>0.29330000000000001</v>
      </c>
      <c r="I25" s="477">
        <v>104.05160600000001</v>
      </c>
      <c r="J25" s="63"/>
      <c r="K25" s="63"/>
      <c r="L25" s="63"/>
      <c r="M25" s="63"/>
      <c r="N25" s="63"/>
      <c r="O25" s="63"/>
      <c r="P25" s="63"/>
      <c r="Q25" s="63"/>
      <c r="R25" s="63"/>
      <c r="S25" s="63"/>
    </row>
    <row r="26" spans="1:45" s="62" customFormat="1" ht="24.95" customHeight="1">
      <c r="A26" s="96"/>
      <c r="B26" s="60"/>
      <c r="C26" s="193" t="s">
        <v>32</v>
      </c>
      <c r="D26" s="566">
        <v>5.9999999999999995E-4</v>
      </c>
      <c r="E26" s="476" t="s">
        <v>33</v>
      </c>
      <c r="F26" s="566">
        <v>7.0000000000000007E-2</v>
      </c>
      <c r="G26" s="476">
        <v>2</v>
      </c>
      <c r="H26" s="567">
        <v>5.3600000000000002E-2</v>
      </c>
      <c r="I26" s="477">
        <v>1.003104</v>
      </c>
      <c r="J26" s="63"/>
      <c r="K26" s="63"/>
      <c r="L26" s="63"/>
      <c r="M26" s="63"/>
      <c r="N26" s="63"/>
      <c r="O26" s="63"/>
      <c r="P26" s="63"/>
      <c r="Q26" s="63"/>
      <c r="R26" s="63"/>
      <c r="S26" s="63"/>
    </row>
    <row r="27" spans="1:45" s="62" customFormat="1" ht="24.95" customHeight="1">
      <c r="A27" s="96"/>
      <c r="B27" s="60"/>
      <c r="C27" s="193" t="s">
        <v>34</v>
      </c>
      <c r="D27" s="566" t="s">
        <v>1</v>
      </c>
      <c r="E27" s="476" t="s">
        <v>1</v>
      </c>
      <c r="F27" s="566">
        <v>0.26</v>
      </c>
      <c r="G27" s="476">
        <v>2</v>
      </c>
      <c r="H27" s="567">
        <v>0.1613</v>
      </c>
      <c r="I27" s="477">
        <v>23.138020000000001</v>
      </c>
      <c r="J27" s="63"/>
      <c r="K27" s="63"/>
      <c r="L27" s="63"/>
      <c r="M27" s="63"/>
      <c r="N27" s="63"/>
      <c r="O27" s="63"/>
      <c r="P27" s="63"/>
      <c r="Q27" s="63"/>
      <c r="R27" s="63"/>
      <c r="S27" s="63"/>
    </row>
    <row r="28" spans="1:45" s="62" customFormat="1" ht="24.95" customHeight="1">
      <c r="A28" s="96"/>
      <c r="B28" s="60"/>
      <c r="C28" s="197" t="s">
        <v>3</v>
      </c>
      <c r="D28" s="568">
        <v>0.21</v>
      </c>
      <c r="E28" s="530">
        <v>678</v>
      </c>
      <c r="F28" s="568">
        <v>0.27</v>
      </c>
      <c r="G28" s="530">
        <v>309</v>
      </c>
      <c r="H28" s="569">
        <v>0.2109</v>
      </c>
      <c r="I28" s="558">
        <v>206.4</v>
      </c>
      <c r="J28" s="63"/>
      <c r="K28" s="63"/>
      <c r="L28" s="63"/>
      <c r="M28" s="63"/>
      <c r="N28" s="63"/>
      <c r="O28" s="63"/>
      <c r="P28" s="63"/>
      <c r="Q28" s="63"/>
      <c r="R28" s="63"/>
      <c r="S28" s="63"/>
    </row>
    <row r="29" spans="1:45" s="132" customFormat="1" ht="35.1" customHeight="1">
      <c r="A29" s="155"/>
      <c r="B29" s="82"/>
      <c r="C29" s="909" t="s">
        <v>818</v>
      </c>
      <c r="D29" s="867"/>
      <c r="E29" s="867"/>
      <c r="F29" s="867"/>
      <c r="G29" s="867"/>
      <c r="H29" s="867"/>
      <c r="I29" s="867"/>
      <c r="J29" s="442"/>
      <c r="K29" s="442"/>
      <c r="L29" s="442"/>
      <c r="M29" s="58"/>
      <c r="N29" s="58"/>
      <c r="O29" s="58"/>
      <c r="P29" s="58"/>
      <c r="Q29" s="58"/>
      <c r="R29" s="58"/>
      <c r="S29" s="58"/>
    </row>
    <row r="30" spans="1:45" s="62" customFormat="1" ht="24.95" customHeight="1">
      <c r="A30" s="96"/>
      <c r="B30" s="60"/>
      <c r="C30" s="63"/>
      <c r="D30" s="63"/>
      <c r="E30" s="63"/>
      <c r="F30" s="63"/>
      <c r="G30" s="63"/>
      <c r="H30" s="63"/>
      <c r="I30" s="63"/>
      <c r="J30" s="63"/>
      <c r="K30" s="63"/>
      <c r="L30" s="63"/>
      <c r="M30" s="63"/>
      <c r="N30" s="63"/>
      <c r="O30" s="63"/>
      <c r="P30" s="63"/>
      <c r="Q30" s="63"/>
      <c r="R30" s="63"/>
      <c r="S30" s="63"/>
    </row>
    <row r="31" spans="1:45" s="62" customFormat="1" ht="24.95" customHeight="1">
      <c r="A31" s="96"/>
      <c r="B31" s="60"/>
      <c r="C31" s="556" t="str">
        <f>Índice!D125</f>
        <v>GRI 308-2</v>
      </c>
      <c r="D31" s="737" t="str">
        <f>Índice!E125</f>
        <v>Negative environmental impacts in the supply chain and actions taken</v>
      </c>
      <c r="E31" s="738"/>
      <c r="F31" s="738"/>
      <c r="G31" s="738"/>
      <c r="H31" s="738"/>
      <c r="I31" s="738"/>
      <c r="J31" s="63"/>
      <c r="K31" s="63"/>
      <c r="L31" s="63"/>
      <c r="M31" s="63"/>
      <c r="N31" s="63"/>
      <c r="O31" s="63"/>
      <c r="P31" s="63"/>
      <c r="Q31" s="63"/>
      <c r="R31" s="63"/>
      <c r="S31" s="63"/>
      <c r="T31" s="63"/>
      <c r="U31" s="64"/>
      <c r="V31" s="65"/>
      <c r="W31" s="65"/>
      <c r="X31" s="65"/>
      <c r="Y31" s="65"/>
      <c r="Z31" s="66"/>
      <c r="AA31" s="65"/>
      <c r="AB31" s="65"/>
      <c r="AC31" s="65"/>
      <c r="AD31" s="65"/>
      <c r="AE31" s="65"/>
      <c r="AF31" s="65"/>
      <c r="AG31" s="65"/>
      <c r="AH31" s="65"/>
      <c r="AI31" s="65"/>
      <c r="AJ31" s="65"/>
      <c r="AK31" s="65"/>
      <c r="AL31" s="65"/>
      <c r="AM31" s="65"/>
      <c r="AN31" s="65"/>
      <c r="AO31" s="66"/>
      <c r="AP31" s="65"/>
      <c r="AQ31" s="65"/>
      <c r="AR31" s="65"/>
      <c r="AS31" s="65"/>
    </row>
    <row r="32" spans="1:45" s="62" customFormat="1" ht="35.1" customHeight="1">
      <c r="A32" s="96"/>
      <c r="B32" s="60"/>
      <c r="C32" s="757" t="s">
        <v>822</v>
      </c>
      <c r="D32" s="757"/>
      <c r="E32" s="757"/>
      <c r="F32" s="757"/>
      <c r="G32" s="757"/>
      <c r="H32" s="757"/>
      <c r="I32" s="757"/>
      <c r="J32" s="89"/>
      <c r="K32" s="87"/>
      <c r="L32" s="87"/>
      <c r="M32" s="77"/>
    </row>
    <row r="33" spans="1:45" s="62" customFormat="1" ht="24.95" customHeight="1">
      <c r="A33" s="96"/>
      <c r="B33" s="60"/>
      <c r="C33" s="89"/>
      <c r="D33" s="89"/>
      <c r="E33" s="89"/>
      <c r="F33" s="89"/>
      <c r="G33" s="89"/>
      <c r="H33" s="89"/>
      <c r="I33" s="89"/>
      <c r="J33" s="173"/>
      <c r="K33" s="87"/>
      <c r="L33" s="87"/>
      <c r="M33" s="87"/>
      <c r="O33" s="63"/>
      <c r="P33" s="63"/>
      <c r="Q33" s="63"/>
      <c r="R33" s="63"/>
      <c r="S33" s="63"/>
      <c r="T33" s="63"/>
      <c r="U33" s="64"/>
      <c r="V33" s="65"/>
      <c r="W33" s="65"/>
      <c r="X33" s="65"/>
      <c r="Y33" s="65"/>
      <c r="Z33" s="66"/>
      <c r="AA33" s="65"/>
      <c r="AB33" s="65"/>
      <c r="AC33" s="65"/>
      <c r="AD33" s="65"/>
      <c r="AE33" s="65"/>
      <c r="AF33" s="65"/>
      <c r="AG33" s="65"/>
      <c r="AH33" s="65"/>
      <c r="AI33" s="65"/>
      <c r="AJ33" s="65"/>
      <c r="AK33" s="65"/>
      <c r="AL33" s="65"/>
      <c r="AM33" s="65"/>
      <c r="AN33" s="65"/>
      <c r="AO33" s="66"/>
      <c r="AP33" s="65"/>
      <c r="AQ33" s="65"/>
      <c r="AR33" s="65"/>
      <c r="AS33" s="65"/>
    </row>
    <row r="34" spans="1:45" s="62" customFormat="1" ht="24.95" customHeight="1">
      <c r="A34" s="96"/>
      <c r="B34" s="60"/>
      <c r="C34" s="556" t="str">
        <f>Índice!D126</f>
        <v>GRI 408-1</v>
      </c>
      <c r="D34" s="737" t="str">
        <f>Índice!E126</f>
        <v>Operations and suppliers at significant risk for incidents of child labor</v>
      </c>
      <c r="E34" s="738"/>
      <c r="F34" s="738"/>
      <c r="G34" s="738"/>
      <c r="H34" s="738"/>
      <c r="I34" s="738"/>
      <c r="J34" s="173"/>
      <c r="K34" s="87"/>
      <c r="L34" s="87"/>
      <c r="M34" s="87"/>
      <c r="O34" s="63"/>
      <c r="P34" s="63"/>
      <c r="Q34" s="63"/>
      <c r="R34" s="63"/>
      <c r="S34" s="63"/>
      <c r="T34" s="63"/>
      <c r="U34" s="64"/>
      <c r="V34" s="65"/>
      <c r="W34" s="65"/>
      <c r="X34" s="65"/>
      <c r="Y34" s="65"/>
      <c r="Z34" s="66"/>
      <c r="AA34" s="65"/>
      <c r="AB34" s="65"/>
      <c r="AC34" s="65"/>
      <c r="AD34" s="65"/>
      <c r="AE34" s="65"/>
      <c r="AF34" s="65"/>
      <c r="AG34" s="65"/>
      <c r="AH34" s="65"/>
      <c r="AI34" s="65"/>
      <c r="AJ34" s="65"/>
      <c r="AK34" s="65"/>
      <c r="AL34" s="65"/>
      <c r="AM34" s="65"/>
      <c r="AN34" s="65"/>
      <c r="AO34" s="66"/>
      <c r="AP34" s="65"/>
      <c r="AQ34" s="65"/>
      <c r="AR34" s="65"/>
      <c r="AS34" s="65"/>
    </row>
    <row r="35" spans="1:45" s="62" customFormat="1" ht="24.95" customHeight="1">
      <c r="A35" s="96"/>
      <c r="B35" s="60"/>
      <c r="C35" s="757" t="s">
        <v>819</v>
      </c>
      <c r="D35" s="757"/>
      <c r="E35" s="757"/>
      <c r="F35" s="757"/>
      <c r="G35" s="757"/>
      <c r="H35" s="757"/>
      <c r="I35" s="757"/>
      <c r="J35" s="91"/>
      <c r="K35" s="91"/>
      <c r="L35" s="91"/>
      <c r="M35" s="73"/>
    </row>
    <row r="36" spans="1:45" s="62" customFormat="1" ht="24.95" customHeight="1">
      <c r="A36" s="96"/>
      <c r="B36" s="60"/>
      <c r="C36" s="725"/>
      <c r="D36" s="725"/>
      <c r="E36" s="725"/>
      <c r="F36" s="725"/>
      <c r="G36" s="725"/>
      <c r="H36" s="725"/>
      <c r="I36" s="725"/>
      <c r="J36" s="89"/>
      <c r="K36" s="89"/>
      <c r="L36" s="89"/>
      <c r="M36" s="77"/>
    </row>
    <row r="37" spans="1:45" s="62" customFormat="1" ht="24.95" customHeight="1">
      <c r="A37" s="96"/>
      <c r="B37" s="60"/>
      <c r="C37" s="725"/>
      <c r="D37" s="725"/>
      <c r="E37" s="725"/>
      <c r="F37" s="725"/>
      <c r="G37" s="725"/>
      <c r="H37" s="725"/>
      <c r="I37" s="725"/>
      <c r="J37" s="89"/>
      <c r="K37" s="89"/>
      <c r="L37" s="89"/>
      <c r="M37" s="77"/>
    </row>
    <row r="38" spans="1:45" s="62" customFormat="1" ht="24.95" customHeight="1">
      <c r="A38" s="96"/>
      <c r="B38" s="60"/>
      <c r="C38" s="725"/>
      <c r="D38" s="725"/>
      <c r="E38" s="725"/>
      <c r="F38" s="725"/>
      <c r="G38" s="725"/>
      <c r="H38" s="725"/>
      <c r="I38" s="725"/>
      <c r="J38" s="89"/>
      <c r="K38" s="89"/>
      <c r="L38" s="89"/>
      <c r="M38" s="77"/>
    </row>
    <row r="39" spans="1:45" s="62" customFormat="1" ht="24.95" customHeight="1">
      <c r="A39" s="96"/>
      <c r="B39" s="60"/>
      <c r="C39" s="725"/>
      <c r="D39" s="725"/>
      <c r="E39" s="725"/>
      <c r="F39" s="725"/>
      <c r="G39" s="725"/>
      <c r="H39" s="725"/>
      <c r="I39" s="725"/>
      <c r="J39" s="89"/>
      <c r="K39" s="89"/>
      <c r="L39" s="89"/>
      <c r="M39" s="77"/>
    </row>
    <row r="40" spans="1:45" s="62" customFormat="1" ht="24.95" customHeight="1">
      <c r="A40" s="96"/>
      <c r="B40" s="60"/>
      <c r="C40" s="725"/>
      <c r="D40" s="725"/>
      <c r="E40" s="725"/>
      <c r="F40" s="725"/>
      <c r="G40" s="725"/>
      <c r="H40" s="725"/>
      <c r="I40" s="725"/>
      <c r="J40" s="89"/>
      <c r="K40" s="89"/>
      <c r="L40" s="89"/>
      <c r="M40" s="77"/>
    </row>
    <row r="41" spans="1:45" s="62" customFormat="1" ht="24.95" customHeight="1">
      <c r="A41" s="96"/>
      <c r="B41" s="60"/>
      <c r="C41" s="89"/>
      <c r="D41" s="89"/>
      <c r="E41" s="89"/>
      <c r="F41" s="89"/>
      <c r="G41" s="89"/>
      <c r="H41" s="89"/>
      <c r="I41" s="89"/>
      <c r="J41" s="89"/>
      <c r="K41" s="89"/>
      <c r="L41" s="89"/>
      <c r="M41" s="77"/>
    </row>
    <row r="42" spans="1:45" s="62" customFormat="1" ht="24.95" customHeight="1">
      <c r="A42" s="96"/>
      <c r="B42" s="60"/>
      <c r="C42" s="556" t="str">
        <f>Índice!D127</f>
        <v>GRI 409-1</v>
      </c>
      <c r="D42" s="737" t="str">
        <f>Índice!E127</f>
        <v>Operations and suppliers at significant risk for incidents of forced or compulsory labor</v>
      </c>
      <c r="E42" s="738"/>
      <c r="F42" s="738"/>
      <c r="G42" s="738"/>
      <c r="H42" s="738"/>
      <c r="I42" s="738"/>
      <c r="J42" s="89"/>
      <c r="K42" s="89"/>
      <c r="L42" s="89"/>
      <c r="M42" s="77"/>
    </row>
    <row r="43" spans="1:45" s="62" customFormat="1" ht="24.95" customHeight="1">
      <c r="A43" s="96"/>
      <c r="B43" s="60"/>
      <c r="C43" s="757" t="s">
        <v>820</v>
      </c>
      <c r="D43" s="757"/>
      <c r="E43" s="757"/>
      <c r="F43" s="757"/>
      <c r="G43" s="757"/>
      <c r="H43" s="757"/>
      <c r="I43" s="757"/>
      <c r="J43" s="91"/>
      <c r="K43" s="91"/>
      <c r="L43" s="91"/>
      <c r="M43" s="73"/>
    </row>
    <row r="44" spans="1:45" s="62" customFormat="1" ht="24.95" customHeight="1">
      <c r="A44" s="96"/>
      <c r="B44" s="60"/>
      <c r="C44" s="725"/>
      <c r="D44" s="725"/>
      <c r="E44" s="725"/>
      <c r="F44" s="725"/>
      <c r="G44" s="725"/>
      <c r="H44" s="725"/>
      <c r="I44" s="725"/>
      <c r="J44" s="89"/>
      <c r="K44" s="89"/>
      <c r="L44" s="89"/>
      <c r="M44" s="77"/>
    </row>
    <row r="45" spans="1:45" s="62" customFormat="1" ht="24.95" customHeight="1">
      <c r="A45" s="96"/>
      <c r="B45" s="60"/>
      <c r="C45" s="725"/>
      <c r="D45" s="725"/>
      <c r="E45" s="725"/>
      <c r="F45" s="725"/>
      <c r="G45" s="725"/>
      <c r="H45" s="725"/>
      <c r="I45" s="725"/>
      <c r="J45" s="89"/>
      <c r="K45" s="89"/>
      <c r="L45" s="89"/>
      <c r="M45" s="77"/>
    </row>
    <row r="46" spans="1:45" s="62" customFormat="1" ht="24.95" customHeight="1">
      <c r="A46" s="96"/>
      <c r="B46" s="60"/>
      <c r="C46" s="725"/>
      <c r="D46" s="725"/>
      <c r="E46" s="725"/>
      <c r="F46" s="725"/>
      <c r="G46" s="725"/>
      <c r="H46" s="725"/>
      <c r="I46" s="725"/>
      <c r="J46" s="89"/>
      <c r="K46" s="89"/>
      <c r="L46" s="89"/>
      <c r="M46" s="77"/>
    </row>
    <row r="47" spans="1:45" s="62" customFormat="1" ht="24.95" customHeight="1">
      <c r="A47" s="96"/>
      <c r="B47" s="82"/>
      <c r="C47" s="725"/>
      <c r="D47" s="725"/>
      <c r="E47" s="725"/>
      <c r="F47" s="725"/>
      <c r="G47" s="725"/>
      <c r="H47" s="725"/>
      <c r="I47" s="725"/>
      <c r="J47" s="89"/>
      <c r="K47" s="89"/>
      <c r="L47" s="89"/>
      <c r="M47" s="77"/>
    </row>
    <row r="48" spans="1:45" s="62" customFormat="1" ht="24.95" customHeight="1">
      <c r="A48" s="96"/>
      <c r="B48" s="82"/>
      <c r="C48" s="725"/>
      <c r="D48" s="725"/>
      <c r="E48" s="725"/>
      <c r="F48" s="725"/>
      <c r="G48" s="725"/>
      <c r="H48" s="725"/>
      <c r="I48" s="725"/>
      <c r="J48" s="89"/>
      <c r="K48" s="89"/>
      <c r="L48" s="89"/>
      <c r="M48" s="77"/>
    </row>
    <row r="49" spans="1:13" s="62" customFormat="1" ht="24.95" customHeight="1">
      <c r="A49" s="96"/>
      <c r="B49" s="82"/>
      <c r="C49" s="725"/>
      <c r="D49" s="725"/>
      <c r="E49" s="725"/>
      <c r="F49" s="725"/>
      <c r="G49" s="725"/>
      <c r="H49" s="725"/>
      <c r="I49" s="725"/>
      <c r="J49" s="89"/>
      <c r="K49" s="89"/>
      <c r="L49" s="89"/>
      <c r="M49" s="77"/>
    </row>
    <row r="50" spans="1:13" s="62" customFormat="1" ht="24.95" customHeight="1">
      <c r="A50" s="96"/>
      <c r="B50" s="82"/>
      <c r="C50" s="725"/>
      <c r="D50" s="725"/>
      <c r="E50" s="725"/>
      <c r="F50" s="725"/>
      <c r="G50" s="725"/>
      <c r="H50" s="725"/>
      <c r="I50" s="725"/>
      <c r="J50" s="89"/>
      <c r="K50" s="89"/>
      <c r="L50" s="89"/>
      <c r="M50" s="77"/>
    </row>
    <row r="51" spans="1:13" s="62" customFormat="1" ht="24.95" customHeight="1">
      <c r="A51" s="96"/>
      <c r="B51" s="60"/>
      <c r="C51" s="556" t="str">
        <f>Índice!D128</f>
        <v>GRI 414-1</v>
      </c>
      <c r="D51" s="737" t="str">
        <f>Índice!E128</f>
        <v>New suppliers that were screened using social criteria</v>
      </c>
      <c r="E51" s="738"/>
      <c r="F51" s="738"/>
      <c r="G51" s="738"/>
      <c r="H51" s="738"/>
      <c r="I51" s="738"/>
    </row>
    <row r="52" spans="1:13" s="62" customFormat="1" ht="24.95" customHeight="1">
      <c r="A52" s="96"/>
      <c r="B52" s="60"/>
      <c r="C52" s="735" t="s">
        <v>821</v>
      </c>
      <c r="D52" s="736"/>
      <c r="E52" s="736"/>
      <c r="F52" s="736"/>
      <c r="G52" s="736"/>
      <c r="H52" s="736"/>
      <c r="I52" s="736"/>
      <c r="J52" s="85"/>
      <c r="K52" s="85"/>
      <c r="L52" s="85"/>
      <c r="M52" s="73"/>
    </row>
    <row r="53" spans="1:13" s="62" customFormat="1" ht="24.95" customHeight="1">
      <c r="A53" s="96"/>
      <c r="B53" s="60"/>
      <c r="C53" s="86"/>
      <c r="D53" s="87"/>
      <c r="E53" s="87"/>
      <c r="F53" s="87"/>
      <c r="G53" s="87"/>
      <c r="H53" s="87"/>
      <c r="I53" s="87"/>
      <c r="J53" s="87"/>
      <c r="K53" s="87"/>
      <c r="L53" s="87"/>
      <c r="M53" s="77"/>
    </row>
    <row r="54" spans="1:13" s="62" customFormat="1" ht="24.95" customHeight="1">
      <c r="A54" s="96"/>
      <c r="B54" s="60"/>
      <c r="C54" s="86"/>
      <c r="D54" s="87"/>
      <c r="E54" s="87"/>
      <c r="F54" s="87"/>
      <c r="G54" s="87"/>
      <c r="H54" s="87"/>
      <c r="I54" s="87"/>
      <c r="J54" s="87"/>
      <c r="K54" s="87"/>
      <c r="L54" s="87"/>
      <c r="M54" s="77"/>
    </row>
    <row r="55" spans="1:13" s="62" customFormat="1" ht="24.95" customHeight="1">
      <c r="A55" s="96"/>
      <c r="B55" s="60"/>
      <c r="C55" s="86"/>
      <c r="D55" s="87"/>
      <c r="E55" s="87"/>
      <c r="F55" s="87"/>
      <c r="G55" s="87"/>
      <c r="H55" s="87"/>
      <c r="I55" s="87"/>
      <c r="J55" s="87"/>
      <c r="K55" s="87"/>
      <c r="L55" s="87"/>
      <c r="M55" s="77"/>
    </row>
    <row r="56" spans="1:13" s="62" customFormat="1" ht="24.95" customHeight="1">
      <c r="A56" s="96"/>
      <c r="B56" s="60"/>
      <c r="C56" s="86"/>
      <c r="D56" s="87"/>
      <c r="E56" s="87"/>
      <c r="F56" s="87"/>
      <c r="G56" s="87"/>
      <c r="H56" s="87"/>
      <c r="I56" s="87"/>
      <c r="J56" s="87"/>
      <c r="K56" s="87"/>
      <c r="L56" s="87"/>
      <c r="M56" s="77"/>
    </row>
    <row r="57" spans="1:13" s="62" customFormat="1" ht="24.95" customHeight="1">
      <c r="A57" s="96"/>
      <c r="B57" s="60"/>
      <c r="C57" s="86"/>
      <c r="D57" s="87"/>
      <c r="E57" s="87"/>
      <c r="F57" s="87"/>
      <c r="G57" s="87"/>
      <c r="H57" s="87"/>
      <c r="I57" s="87"/>
      <c r="J57" s="87"/>
      <c r="K57" s="87"/>
      <c r="L57" s="87"/>
      <c r="M57" s="77"/>
    </row>
    <row r="58" spans="1:13" s="62" customFormat="1" ht="24.95" customHeight="1">
      <c r="A58" s="96"/>
      <c r="B58" s="60"/>
      <c r="C58" s="86"/>
      <c r="D58" s="87"/>
      <c r="E58" s="87"/>
      <c r="F58" s="87"/>
      <c r="G58" s="87"/>
      <c r="H58" s="87"/>
      <c r="I58" s="87"/>
      <c r="J58" s="87"/>
      <c r="K58" s="87"/>
      <c r="L58" s="87"/>
      <c r="M58" s="77"/>
    </row>
    <row r="59" spans="1:13" s="62" customFormat="1" ht="24.95" customHeight="1">
      <c r="A59" s="96"/>
      <c r="B59" s="60"/>
      <c r="C59" s="86"/>
      <c r="D59" s="87"/>
      <c r="E59" s="87"/>
      <c r="F59" s="87"/>
      <c r="G59" s="87"/>
      <c r="H59" s="87"/>
      <c r="I59" s="87"/>
      <c r="J59" s="87"/>
      <c r="K59" s="87"/>
      <c r="L59" s="87"/>
      <c r="M59" s="77"/>
    </row>
    <row r="60" spans="1:13" s="62" customFormat="1" ht="24.95" customHeight="1">
      <c r="A60" s="96"/>
      <c r="B60" s="60"/>
      <c r="C60" s="86"/>
      <c r="D60" s="87"/>
      <c r="E60" s="87"/>
      <c r="F60" s="87"/>
      <c r="G60" s="87"/>
      <c r="H60" s="87"/>
      <c r="I60" s="87"/>
      <c r="J60" s="87"/>
      <c r="K60" s="87"/>
      <c r="L60" s="87"/>
      <c r="M60" s="77"/>
    </row>
    <row r="61" spans="1:13" s="62" customFormat="1" ht="24.95" customHeight="1">
      <c r="A61" s="96"/>
      <c r="B61" s="60"/>
      <c r="C61" s="86"/>
      <c r="D61" s="87"/>
      <c r="E61" s="87"/>
      <c r="F61" s="87"/>
      <c r="G61" s="87"/>
      <c r="H61" s="87"/>
      <c r="I61" s="87"/>
      <c r="J61" s="87"/>
      <c r="K61" s="87"/>
      <c r="L61" s="87"/>
      <c r="M61" s="77"/>
    </row>
    <row r="62" spans="1:13" s="62" customFormat="1" ht="24.95" customHeight="1">
      <c r="A62" s="96"/>
      <c r="B62" s="61"/>
    </row>
    <row r="63" spans="1:13" s="62" customFormat="1" ht="24.95" customHeight="1">
      <c r="A63" s="96"/>
      <c r="B63" s="61"/>
    </row>
    <row r="64" spans="1:13" s="62" customFormat="1" ht="24.95" customHeight="1">
      <c r="A64" s="96"/>
      <c r="B64" s="61"/>
    </row>
    <row r="65" spans="1:2" s="62" customFormat="1" ht="24.95" customHeight="1">
      <c r="A65" s="96"/>
      <c r="B65" s="61"/>
    </row>
    <row r="66" spans="1:2" s="62" customFormat="1" ht="24.95" customHeight="1">
      <c r="A66" s="96"/>
      <c r="B66" s="61"/>
    </row>
    <row r="67" spans="1:2" s="62" customFormat="1" ht="24.95" customHeight="1">
      <c r="A67" s="96"/>
      <c r="B67" s="61"/>
    </row>
    <row r="68" spans="1:2" s="62" customFormat="1" ht="24.95" customHeight="1">
      <c r="A68" s="96"/>
      <c r="B68" s="61"/>
    </row>
    <row r="69" spans="1:2" s="62" customFormat="1" ht="24.95" customHeight="1">
      <c r="A69" s="96"/>
      <c r="B69" s="61"/>
    </row>
    <row r="70" spans="1:2" s="62" customFormat="1" ht="24.95" customHeight="1">
      <c r="A70" s="96"/>
      <c r="B70" s="61"/>
    </row>
    <row r="71" spans="1:2" s="62" customFormat="1" ht="24.95" customHeight="1">
      <c r="A71" s="96"/>
      <c r="B71" s="61"/>
    </row>
    <row r="72" spans="1:2" s="62" customFormat="1" ht="24.95" customHeight="1">
      <c r="A72" s="96"/>
      <c r="B72" s="61"/>
    </row>
    <row r="73" spans="1:2" s="62" customFormat="1" ht="24.95" customHeight="1">
      <c r="A73" s="96"/>
      <c r="B73" s="61"/>
    </row>
    <row r="74" spans="1:2" s="62" customFormat="1" ht="24.95" customHeight="1">
      <c r="A74" s="96"/>
      <c r="B74" s="61"/>
    </row>
    <row r="75" spans="1:2" s="62" customFormat="1" ht="24.95" customHeight="1">
      <c r="A75" s="96"/>
      <c r="B75" s="61"/>
    </row>
    <row r="76" spans="1:2" s="62" customFormat="1" ht="24.95" customHeight="1">
      <c r="A76" s="96"/>
      <c r="B76" s="61"/>
    </row>
    <row r="77" spans="1:2" s="62" customFormat="1" ht="24.95" customHeight="1">
      <c r="A77" s="96"/>
      <c r="B77" s="61"/>
    </row>
    <row r="78" spans="1:2" s="62" customFormat="1" ht="24.95" customHeight="1">
      <c r="A78" s="96"/>
      <c r="B78" s="61"/>
    </row>
    <row r="79" spans="1:2" s="62" customFormat="1" ht="24.95" customHeight="1">
      <c r="A79" s="96"/>
      <c r="B79" s="61"/>
    </row>
    <row r="80" spans="1:2"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row r="138" ht="24.95" customHeight="1"/>
  </sheetData>
  <sheetProtection algorithmName="SHA-512" hashValue="sNRKgaidQpvRzOJMIeosTxS4infvXRbdehiArfrhqpfI+A0XooR3C0zXDYnZfa+X6D2PoU7ozXHnpl46/fx7NA==" saltValue="ZVl7c5fViESOReT9Li3B7A==" spinCount="100000" sheet="1" objects="1" scenarios="1" formatColumns="0" formatRows="0" autoFilter="0"/>
  <mergeCells count="17">
    <mergeCell ref="D6:I6"/>
    <mergeCell ref="C7:I13"/>
    <mergeCell ref="D15:I15"/>
    <mergeCell ref="C16:I18"/>
    <mergeCell ref="C29:I29"/>
    <mergeCell ref="D20:E20"/>
    <mergeCell ref="F20:G20"/>
    <mergeCell ref="H20:I20"/>
    <mergeCell ref="C20:C21"/>
    <mergeCell ref="C43:I50"/>
    <mergeCell ref="D51:I51"/>
    <mergeCell ref="C52:I52"/>
    <mergeCell ref="D31:I31"/>
    <mergeCell ref="C32:I32"/>
    <mergeCell ref="D34:I34"/>
    <mergeCell ref="C35:I40"/>
    <mergeCell ref="D42:I42"/>
  </mergeCells>
  <hyperlinks>
    <hyperlink ref="F3" location="'Gestão da cadeia de suprimentos'!C6" display="GRI 3-3" xr:uid="{31A9071B-BF29-4B56-A881-09E2B43271F5}"/>
    <hyperlink ref="G3" location="'Gestão da cadeia de suprimentos'!C15" display="GRI 204-1" xr:uid="{AF140F5C-67FC-4F7D-96D9-3467B2159FCD}"/>
    <hyperlink ref="H3" location="'Gestão da cadeia de suprimentos'!C31" display="GRI 308-2" xr:uid="{B12B7C1A-77A2-44F4-B53F-989A361EE850}"/>
    <hyperlink ref="I3" location="'Gestão da cadeia de suprimentos'!C34" display="GRI 408-1" xr:uid="{0C0ED75A-B5EB-4164-930A-A60CA58E5FD1}"/>
    <hyperlink ref="F4" location="'Gestão da cadeia de suprimentos'!C42" display="GRI 409-1" xr:uid="{40B448FF-4481-49C8-BEAE-DBD023C9E566}"/>
    <hyperlink ref="G4" location="'Gestão da cadeia de suprimentos'!C51" display="GRI 414-1" xr:uid="{B49D7C60-27AF-4250-8778-7B1D8C5458D6}"/>
  </hyperlink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90947-8836-4DDC-9D50-5B62EFFAB71C}">
  <sheetPr>
    <tabColor rgb="FFE4562E"/>
  </sheetPr>
  <dimension ref="A1:AT152"/>
  <sheetViews>
    <sheetView showGridLines="0" workbookViewId="0">
      <pane xSplit="1" ySplit="2" topLeftCell="B3" activePane="bottomRight" state="frozen"/>
      <selection activeCell="B3" sqref="B3"/>
      <selection pane="topRight" activeCell="B3" sqref="B3"/>
      <selection pane="bottomLeft" activeCell="B3" sqref="B3"/>
      <selection pane="bottomRight"/>
    </sheetView>
  </sheetViews>
  <sheetFormatPr defaultColWidth="0" defaultRowHeight="15.75" customHeight="1"/>
  <cols>
    <col min="1" max="1" width="33.7109375" style="4" customWidth="1"/>
    <col min="2" max="2" width="3.7109375" style="2" customWidth="1"/>
    <col min="3" max="9" width="20.85546875" style="3" customWidth="1"/>
    <col min="10" max="12" width="14.140625" style="3" customWidth="1"/>
    <col min="13" max="13" width="8.140625" style="3" customWidth="1"/>
    <col min="14" max="21" width="14.140625" style="3" hidden="1" customWidth="1"/>
    <col min="22" max="23" width="30" style="3" hidden="1" customWidth="1"/>
    <col min="24" max="31" width="18.140625" style="3" hidden="1" customWidth="1"/>
    <col min="32" max="33" width="18.140625" style="1" hidden="1" customWidth="1"/>
    <col min="34" max="16384" width="0" style="1" hidden="1"/>
  </cols>
  <sheetData>
    <row r="1" spans="1:46" s="105" customFormat="1" ht="24.95" customHeight="1">
      <c r="A1" s="140"/>
      <c r="B1" s="58"/>
      <c r="C1" s="58"/>
      <c r="D1" s="58"/>
      <c r="E1" s="59"/>
      <c r="F1" s="60"/>
      <c r="G1" s="60"/>
      <c r="H1" s="60"/>
      <c r="I1" s="60"/>
      <c r="J1" s="104"/>
      <c r="K1" s="104"/>
      <c r="L1" s="169"/>
      <c r="M1" s="106"/>
      <c r="O1" s="107"/>
      <c r="P1" s="107"/>
      <c r="Q1" s="107"/>
      <c r="R1" s="107"/>
      <c r="S1" s="107"/>
      <c r="T1" s="107"/>
      <c r="U1" s="108"/>
      <c r="V1" s="109"/>
      <c r="W1" s="109"/>
      <c r="X1" s="109"/>
      <c r="Y1" s="109"/>
      <c r="Z1" s="110"/>
      <c r="AA1" s="109"/>
      <c r="AB1" s="109"/>
      <c r="AC1" s="109"/>
      <c r="AD1" s="109"/>
      <c r="AE1" s="109"/>
      <c r="AF1" s="109"/>
      <c r="AG1" s="109"/>
      <c r="AH1" s="109"/>
      <c r="AI1" s="109"/>
      <c r="AJ1" s="109"/>
      <c r="AK1" s="109"/>
      <c r="AL1" s="109"/>
      <c r="AM1" s="109"/>
      <c r="AN1" s="109"/>
      <c r="AO1" s="110"/>
      <c r="AP1" s="109"/>
      <c r="AQ1" s="109"/>
      <c r="AR1" s="109"/>
      <c r="AS1" s="109"/>
    </row>
    <row r="2" spans="1:46" s="105" customFormat="1" ht="24.95" customHeight="1">
      <c r="A2" s="103"/>
      <c r="B2" s="104"/>
      <c r="C2" s="135"/>
      <c r="D2" s="104"/>
      <c r="E2" s="104"/>
      <c r="F2" s="106"/>
      <c r="G2" s="106"/>
      <c r="H2" s="106"/>
      <c r="I2" s="104"/>
      <c r="J2" s="104"/>
      <c r="K2" s="104"/>
      <c r="L2" s="169"/>
      <c r="M2" s="106"/>
      <c r="O2" s="107"/>
      <c r="P2" s="107"/>
      <c r="Q2" s="107"/>
      <c r="R2" s="107"/>
      <c r="S2" s="107"/>
      <c r="T2" s="107"/>
      <c r="U2" s="108"/>
      <c r="V2" s="109"/>
      <c r="W2" s="109"/>
      <c r="X2" s="109"/>
      <c r="Y2" s="109"/>
      <c r="Z2" s="110"/>
      <c r="AA2" s="109"/>
      <c r="AB2" s="109"/>
      <c r="AC2" s="109"/>
      <c r="AD2" s="109"/>
      <c r="AE2" s="109"/>
      <c r="AF2" s="109"/>
      <c r="AG2" s="109"/>
      <c r="AH2" s="109"/>
      <c r="AI2" s="109"/>
      <c r="AJ2" s="109"/>
      <c r="AK2" s="109"/>
      <c r="AL2" s="109"/>
      <c r="AM2" s="109"/>
      <c r="AN2" s="109"/>
      <c r="AO2" s="110"/>
      <c r="AP2" s="109"/>
      <c r="AQ2" s="109"/>
      <c r="AR2" s="109"/>
      <c r="AS2" s="109"/>
    </row>
    <row r="3" spans="1:46" s="105" customFormat="1" ht="24.95" customHeight="1">
      <c r="A3" s="103"/>
      <c r="B3" s="104"/>
      <c r="C3" s="233" t="str">
        <f>Índice!B114</f>
        <v>SOCIAL AND RELATIONSHIP CAPITAL</v>
      </c>
      <c r="D3" s="104"/>
      <c r="E3" s="104"/>
      <c r="F3" s="561" t="s">
        <v>63</v>
      </c>
      <c r="G3" s="561" t="s">
        <v>168</v>
      </c>
      <c r="H3" s="561" t="s">
        <v>167</v>
      </c>
      <c r="I3" s="104"/>
      <c r="J3" s="104"/>
      <c r="K3" s="104"/>
      <c r="L3" s="169"/>
      <c r="M3" s="106"/>
      <c r="O3" s="107"/>
      <c r="P3" s="107"/>
      <c r="Q3" s="107"/>
      <c r="R3" s="107"/>
      <c r="S3" s="107"/>
      <c r="T3" s="107"/>
      <c r="U3" s="108"/>
      <c r="V3" s="109"/>
      <c r="W3" s="109"/>
      <c r="X3" s="109"/>
      <c r="Y3" s="109"/>
      <c r="Z3" s="110"/>
      <c r="AA3" s="109"/>
      <c r="AB3" s="109"/>
      <c r="AC3" s="109"/>
      <c r="AD3" s="109"/>
      <c r="AE3" s="109"/>
      <c r="AF3" s="109"/>
      <c r="AG3" s="109"/>
      <c r="AH3" s="109"/>
      <c r="AI3" s="109"/>
      <c r="AJ3" s="109"/>
      <c r="AK3" s="109"/>
      <c r="AL3" s="109"/>
      <c r="AM3" s="109"/>
      <c r="AN3" s="109"/>
      <c r="AO3" s="110"/>
      <c r="AP3" s="109"/>
      <c r="AQ3" s="109"/>
      <c r="AR3" s="109"/>
      <c r="AS3" s="109"/>
    </row>
    <row r="4" spans="1:46" s="105" customFormat="1" ht="24.95" customHeight="1">
      <c r="A4" s="103"/>
      <c r="B4" s="104"/>
      <c r="C4" s="118" t="str">
        <f>Índice!C129</f>
        <v>Emergency response management</v>
      </c>
      <c r="D4" s="104"/>
      <c r="E4" s="104"/>
      <c r="F4" s="191"/>
      <c r="G4" s="191"/>
      <c r="H4" s="191"/>
      <c r="I4" s="104"/>
      <c r="J4" s="104"/>
      <c r="K4" s="104"/>
      <c r="L4" s="169"/>
      <c r="M4" s="106"/>
      <c r="O4" s="107"/>
      <c r="P4" s="107"/>
      <c r="Q4" s="107"/>
      <c r="R4" s="107"/>
      <c r="S4" s="107"/>
      <c r="T4" s="107"/>
      <c r="U4" s="108"/>
      <c r="V4" s="109"/>
      <c r="W4" s="109"/>
      <c r="X4" s="109"/>
      <c r="Y4" s="109"/>
      <c r="Z4" s="110"/>
      <c r="AA4" s="109"/>
      <c r="AB4" s="109"/>
      <c r="AC4" s="109"/>
      <c r="AD4" s="109"/>
      <c r="AE4" s="109"/>
      <c r="AF4" s="109"/>
      <c r="AG4" s="109"/>
      <c r="AH4" s="109"/>
      <c r="AI4" s="109"/>
      <c r="AJ4" s="109"/>
      <c r="AK4" s="109"/>
      <c r="AL4" s="109"/>
      <c r="AM4" s="109"/>
      <c r="AN4" s="109"/>
      <c r="AO4" s="110"/>
      <c r="AP4" s="109"/>
      <c r="AQ4" s="109"/>
      <c r="AR4" s="109"/>
      <c r="AS4" s="109"/>
    </row>
    <row r="5" spans="1:46" s="105" customFormat="1" ht="24.95" customHeight="1">
      <c r="A5" s="103"/>
      <c r="B5" s="104"/>
      <c r="C5" s="135"/>
      <c r="D5" s="104"/>
      <c r="E5" s="104"/>
      <c r="F5" s="104"/>
      <c r="G5" s="104"/>
      <c r="H5" s="104"/>
      <c r="I5" s="104"/>
      <c r="J5" s="104"/>
      <c r="K5" s="104"/>
      <c r="L5" s="169"/>
      <c r="M5" s="106"/>
      <c r="O5" s="107"/>
      <c r="P5" s="107"/>
      <c r="Q5" s="107"/>
      <c r="R5" s="107"/>
      <c r="S5" s="107"/>
      <c r="T5" s="107"/>
      <c r="U5" s="108"/>
      <c r="V5" s="109"/>
      <c r="W5" s="109"/>
      <c r="X5" s="109"/>
      <c r="Y5" s="109"/>
      <c r="Z5" s="110"/>
      <c r="AA5" s="109"/>
      <c r="AB5" s="109"/>
      <c r="AC5" s="109"/>
      <c r="AD5" s="109"/>
      <c r="AE5" s="109"/>
      <c r="AF5" s="109"/>
      <c r="AG5" s="109"/>
      <c r="AH5" s="109"/>
      <c r="AI5" s="109"/>
      <c r="AJ5" s="109"/>
      <c r="AK5" s="109"/>
      <c r="AL5" s="109"/>
      <c r="AM5" s="109"/>
      <c r="AN5" s="109"/>
      <c r="AO5" s="110"/>
      <c r="AP5" s="109"/>
      <c r="AQ5" s="109"/>
      <c r="AR5" s="109"/>
      <c r="AS5" s="109"/>
    </row>
    <row r="6" spans="1:46" s="105" customFormat="1" ht="24.95" customHeight="1">
      <c r="A6" s="103"/>
      <c r="B6" s="104"/>
      <c r="C6" s="556" t="str">
        <f>Índice!D129</f>
        <v>GRI 3-3</v>
      </c>
      <c r="D6" s="737" t="str">
        <f>Índice!E129</f>
        <v>Emergency Preparedness</v>
      </c>
      <c r="E6" s="738"/>
      <c r="F6" s="738"/>
      <c r="G6" s="738"/>
      <c r="H6" s="738"/>
      <c r="I6" s="738"/>
      <c r="J6" s="104"/>
      <c r="K6" s="104"/>
      <c r="L6" s="169"/>
      <c r="M6" s="106"/>
      <c r="O6" s="107"/>
      <c r="P6" s="107"/>
      <c r="Q6" s="107"/>
      <c r="R6" s="107"/>
      <c r="S6" s="107"/>
      <c r="T6" s="107"/>
      <c r="U6" s="108"/>
      <c r="V6" s="109"/>
      <c r="W6" s="109"/>
      <c r="X6" s="109"/>
      <c r="Y6" s="109"/>
      <c r="Z6" s="110"/>
      <c r="AA6" s="109"/>
      <c r="AB6" s="109"/>
      <c r="AC6" s="109"/>
      <c r="AD6" s="109"/>
      <c r="AE6" s="109"/>
      <c r="AF6" s="109"/>
      <c r="AG6" s="109"/>
      <c r="AH6" s="109"/>
      <c r="AI6" s="109"/>
      <c r="AJ6" s="109"/>
      <c r="AK6" s="109"/>
      <c r="AL6" s="109"/>
      <c r="AM6" s="109"/>
      <c r="AN6" s="109"/>
      <c r="AO6" s="110"/>
      <c r="AP6" s="109"/>
      <c r="AQ6" s="109"/>
      <c r="AR6" s="109"/>
      <c r="AS6" s="109"/>
    </row>
    <row r="7" spans="1:46" s="105" customFormat="1" ht="24.95" customHeight="1">
      <c r="A7" s="111"/>
      <c r="B7" s="104"/>
      <c r="C7" s="912" t="s">
        <v>823</v>
      </c>
      <c r="D7" s="912"/>
      <c r="E7" s="912"/>
      <c r="F7" s="912"/>
      <c r="G7" s="912"/>
      <c r="H7" s="912"/>
      <c r="I7" s="912"/>
      <c r="J7" s="166"/>
      <c r="K7" s="166"/>
      <c r="L7" s="166"/>
      <c r="M7" s="136"/>
      <c r="N7" s="167"/>
      <c r="O7" s="168"/>
      <c r="P7" s="168"/>
      <c r="Q7" s="168"/>
      <c r="R7" s="168"/>
      <c r="S7" s="168"/>
      <c r="T7" s="168"/>
      <c r="U7" s="168"/>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3"/>
    </row>
    <row r="8" spans="1:46" s="105" customFormat="1" ht="24.95" customHeight="1">
      <c r="A8" s="111"/>
      <c r="B8" s="104"/>
      <c r="C8" s="913"/>
      <c r="D8" s="913"/>
      <c r="E8" s="913"/>
      <c r="F8" s="913"/>
      <c r="G8" s="913"/>
      <c r="H8" s="913"/>
      <c r="I8" s="913"/>
      <c r="J8" s="117"/>
      <c r="K8" s="117"/>
      <c r="L8" s="117"/>
      <c r="M8" s="137"/>
      <c r="N8" s="167"/>
      <c r="O8" s="168"/>
      <c r="P8" s="168"/>
      <c r="Q8" s="168"/>
      <c r="R8" s="168"/>
      <c r="S8" s="168"/>
      <c r="T8" s="168"/>
      <c r="U8" s="168"/>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3"/>
    </row>
    <row r="9" spans="1:46" s="105" customFormat="1" ht="24.95" customHeight="1">
      <c r="A9" s="111"/>
      <c r="B9" s="104"/>
      <c r="C9" s="913"/>
      <c r="D9" s="913"/>
      <c r="E9" s="913"/>
      <c r="F9" s="913"/>
      <c r="G9" s="913"/>
      <c r="H9" s="913"/>
      <c r="I9" s="913"/>
      <c r="J9" s="117"/>
      <c r="K9" s="117"/>
      <c r="L9" s="117"/>
      <c r="M9" s="137"/>
      <c r="N9" s="167"/>
      <c r="O9" s="168"/>
      <c r="P9" s="168"/>
      <c r="Q9" s="168"/>
      <c r="R9" s="168"/>
      <c r="S9" s="168"/>
      <c r="T9" s="168"/>
      <c r="U9" s="168"/>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3"/>
    </row>
    <row r="10" spans="1:46" s="105" customFormat="1" ht="24.95" customHeight="1">
      <c r="A10" s="114"/>
      <c r="B10" s="115"/>
      <c r="C10" s="913"/>
      <c r="D10" s="913"/>
      <c r="E10" s="913"/>
      <c r="F10" s="913"/>
      <c r="G10" s="913"/>
      <c r="H10" s="913"/>
      <c r="I10" s="913"/>
      <c r="J10" s="117"/>
      <c r="K10" s="117"/>
      <c r="L10" s="117"/>
      <c r="M10" s="137"/>
      <c r="N10" s="167"/>
      <c r="O10" s="168"/>
      <c r="P10" s="168"/>
      <c r="Q10" s="168"/>
      <c r="R10" s="168"/>
      <c r="S10" s="168"/>
      <c r="T10" s="168"/>
      <c r="U10" s="168"/>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3"/>
    </row>
    <row r="11" spans="1:46" s="105" customFormat="1" ht="24.95" customHeight="1">
      <c r="A11" s="114"/>
      <c r="B11" s="115"/>
      <c r="C11" s="913"/>
      <c r="D11" s="913"/>
      <c r="E11" s="913"/>
      <c r="F11" s="913"/>
      <c r="G11" s="913"/>
      <c r="H11" s="913"/>
      <c r="I11" s="913"/>
      <c r="J11" s="117"/>
      <c r="K11" s="117"/>
      <c r="L11" s="117"/>
      <c r="M11" s="137"/>
      <c r="N11" s="167"/>
      <c r="O11" s="168"/>
      <c r="P11" s="168"/>
      <c r="Q11" s="168"/>
      <c r="R11" s="168"/>
      <c r="S11" s="168"/>
      <c r="T11" s="168"/>
      <c r="U11" s="168"/>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3"/>
    </row>
    <row r="12" spans="1:46" s="105" customFormat="1" ht="24.95" customHeight="1">
      <c r="A12" s="103"/>
      <c r="B12" s="115"/>
      <c r="C12" s="913"/>
      <c r="D12" s="913"/>
      <c r="E12" s="913"/>
      <c r="F12" s="913"/>
      <c r="G12" s="913"/>
      <c r="H12" s="913"/>
      <c r="I12" s="913"/>
      <c r="J12" s="117"/>
      <c r="K12" s="117"/>
      <c r="L12" s="117"/>
      <c r="M12" s="137"/>
      <c r="N12" s="167"/>
      <c r="O12" s="168"/>
      <c r="P12" s="168"/>
      <c r="Q12" s="168"/>
      <c r="R12" s="168"/>
      <c r="S12" s="168"/>
      <c r="T12" s="168"/>
      <c r="U12" s="168"/>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3"/>
    </row>
    <row r="13" spans="1:46" s="105" customFormat="1" ht="24.95" customHeight="1">
      <c r="A13" s="103"/>
      <c r="B13" s="115"/>
      <c r="C13" s="914"/>
      <c r="D13" s="914"/>
      <c r="E13" s="914"/>
      <c r="F13" s="914"/>
      <c r="G13" s="914"/>
      <c r="H13" s="914"/>
      <c r="I13" s="914"/>
      <c r="J13" s="117"/>
      <c r="K13" s="117"/>
      <c r="L13" s="117"/>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3"/>
    </row>
    <row r="14" spans="1:46" s="105" customFormat="1" ht="24.95" customHeight="1">
      <c r="A14" s="103"/>
      <c r="B14" s="115"/>
      <c r="C14" s="138"/>
      <c r="D14" s="138"/>
      <c r="E14" s="138"/>
      <c r="F14" s="138"/>
      <c r="G14" s="138"/>
      <c r="H14" s="138"/>
      <c r="I14" s="138"/>
      <c r="J14" s="117"/>
      <c r="K14" s="117"/>
      <c r="L14" s="117"/>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3"/>
    </row>
    <row r="15" spans="1:46" s="105" customFormat="1" ht="35.1" customHeight="1">
      <c r="A15" s="103"/>
      <c r="B15" s="115"/>
      <c r="C15" s="556" t="str">
        <f>Índice!D130</f>
        <v>GRI 11.8.3</v>
      </c>
      <c r="D15" s="737" t="str">
        <f>Índice!E130</f>
        <v>Report the total number of Tier 1 and Tier 2 process safety events, and a breakdown of this total by business activity (e.g., exploration, development, production, closure and rehabilitation, refining, processing, transportation, storage)</v>
      </c>
      <c r="E15" s="738"/>
      <c r="F15" s="738"/>
      <c r="G15" s="738"/>
      <c r="H15" s="738"/>
      <c r="I15" s="738"/>
      <c r="J15" s="112"/>
      <c r="K15" s="112"/>
      <c r="L15" s="112"/>
      <c r="M15" s="112"/>
    </row>
    <row r="16" spans="1:46" s="105" customFormat="1" ht="35.1" customHeight="1">
      <c r="A16" s="103"/>
      <c r="B16" s="115"/>
      <c r="C16" s="912" t="s">
        <v>824</v>
      </c>
      <c r="D16" s="912"/>
      <c r="E16" s="912"/>
      <c r="F16" s="912"/>
      <c r="G16" s="912"/>
      <c r="H16" s="912"/>
      <c r="I16" s="912"/>
      <c r="J16" s="166"/>
      <c r="K16" s="166"/>
      <c r="L16" s="166"/>
      <c r="M16" s="136"/>
    </row>
    <row r="17" spans="1:13" s="105" customFormat="1" ht="24.95" customHeight="1">
      <c r="A17" s="103"/>
      <c r="B17" s="115"/>
      <c r="C17" s="116"/>
      <c r="D17" s="117"/>
      <c r="E17" s="117"/>
      <c r="F17" s="117"/>
      <c r="G17" s="117"/>
      <c r="H17" s="117"/>
      <c r="I17" s="117"/>
      <c r="J17" s="117"/>
      <c r="K17" s="117"/>
      <c r="L17" s="117"/>
      <c r="M17" s="136"/>
    </row>
    <row r="18" spans="1:13" s="105" customFormat="1" ht="24.95" customHeight="1">
      <c r="A18" s="103"/>
      <c r="B18" s="115"/>
      <c r="C18" s="556" t="str">
        <f>Índice!D131</f>
        <v>GRI 12.13.3</v>
      </c>
      <c r="D18" s="737" t="str">
        <f>Índice!E131</f>
        <v>Report the number of process safety incidents during the reporting period and describe their impacts</v>
      </c>
      <c r="E18" s="738"/>
      <c r="F18" s="738"/>
      <c r="G18" s="738"/>
      <c r="H18" s="738"/>
      <c r="I18" s="738"/>
      <c r="J18" s="117"/>
      <c r="K18" s="117"/>
      <c r="L18" s="117"/>
      <c r="M18" s="112"/>
    </row>
    <row r="19" spans="1:13" s="105" customFormat="1" ht="24.95" customHeight="1">
      <c r="A19" s="103"/>
      <c r="B19" s="115"/>
      <c r="C19" s="912" t="s">
        <v>825</v>
      </c>
      <c r="D19" s="912"/>
      <c r="E19" s="912"/>
      <c r="F19" s="912"/>
      <c r="G19" s="912"/>
      <c r="H19" s="912"/>
      <c r="I19" s="912"/>
      <c r="J19" s="166"/>
      <c r="K19" s="166"/>
      <c r="L19" s="166"/>
      <c r="M19" s="136"/>
    </row>
    <row r="20" spans="1:13" s="105" customFormat="1" ht="24.95" customHeight="1">
      <c r="A20" s="103"/>
      <c r="B20" s="115"/>
      <c r="C20" s="116"/>
      <c r="D20" s="117"/>
      <c r="E20" s="117"/>
      <c r="F20" s="117"/>
      <c r="G20" s="117"/>
      <c r="H20" s="117"/>
      <c r="I20" s="117"/>
      <c r="J20" s="117"/>
      <c r="K20" s="117"/>
      <c r="L20" s="117"/>
      <c r="M20" s="112"/>
    </row>
    <row r="21" spans="1:13" s="105" customFormat="1" ht="24.95" customHeight="1">
      <c r="A21" s="103"/>
      <c r="B21" s="115"/>
      <c r="C21" s="170"/>
      <c r="D21" s="112"/>
      <c r="E21" s="112"/>
      <c r="F21" s="112"/>
      <c r="G21" s="112"/>
      <c r="H21" s="112"/>
      <c r="I21" s="112"/>
      <c r="J21" s="112"/>
      <c r="K21" s="112"/>
      <c r="L21" s="112"/>
      <c r="M21" s="112"/>
    </row>
    <row r="22" spans="1:13" s="105" customFormat="1" ht="24.95" customHeight="1">
      <c r="A22" s="103"/>
      <c r="B22" s="115"/>
    </row>
    <row r="23" spans="1:13" s="105" customFormat="1" ht="24.95" customHeight="1">
      <c r="A23" s="103"/>
      <c r="B23" s="115"/>
    </row>
    <row r="24" spans="1:13" s="105" customFormat="1" ht="24.95" customHeight="1">
      <c r="A24" s="103"/>
      <c r="B24" s="115"/>
    </row>
    <row r="25" spans="1:13" s="105" customFormat="1" ht="24.95" customHeight="1">
      <c r="A25" s="103"/>
      <c r="B25" s="115"/>
    </row>
    <row r="26" spans="1:13" s="105" customFormat="1" ht="24.95" customHeight="1">
      <c r="A26" s="103"/>
      <c r="B26" s="104"/>
    </row>
    <row r="27" spans="1:13" s="105" customFormat="1" ht="24.95" customHeight="1">
      <c r="A27" s="103"/>
      <c r="B27" s="104"/>
    </row>
    <row r="28" spans="1:13" s="105" customFormat="1" ht="24.95" customHeight="1">
      <c r="A28" s="103"/>
      <c r="B28" s="104"/>
    </row>
    <row r="29" spans="1:13" s="105" customFormat="1" ht="24.95" customHeight="1">
      <c r="A29" s="103"/>
      <c r="B29" s="104"/>
    </row>
    <row r="30" spans="1:13" s="105" customFormat="1" ht="24.95" customHeight="1">
      <c r="A30" s="103"/>
      <c r="B30" s="104"/>
    </row>
    <row r="31" spans="1:13" s="105" customFormat="1" ht="24.95" customHeight="1">
      <c r="A31" s="103"/>
      <c r="B31" s="104"/>
    </row>
    <row r="32" spans="1:13" s="105" customFormat="1" ht="24.95" customHeight="1">
      <c r="A32" s="103"/>
      <c r="B32" s="104"/>
    </row>
    <row r="33" spans="1:2" s="105" customFormat="1" ht="24.95" customHeight="1">
      <c r="A33" s="103"/>
      <c r="B33" s="139"/>
    </row>
    <row r="34" spans="1:2" s="105" customFormat="1" ht="24.95" customHeight="1">
      <c r="A34" s="103"/>
      <c r="B34" s="104"/>
    </row>
    <row r="35" spans="1:2" s="105" customFormat="1" ht="24.95" customHeight="1">
      <c r="A35" s="103"/>
      <c r="B35" s="113"/>
    </row>
    <row r="36" spans="1:2" s="105" customFormat="1" ht="24.95" customHeight="1">
      <c r="A36" s="103"/>
      <c r="B36" s="113"/>
    </row>
    <row r="37" spans="1:2" s="105" customFormat="1" ht="24.95" customHeight="1">
      <c r="A37" s="103"/>
      <c r="B37" s="113"/>
    </row>
    <row r="38" spans="1:2" s="105" customFormat="1" ht="24.95" customHeight="1">
      <c r="A38" s="103"/>
      <c r="B38" s="113"/>
    </row>
    <row r="39" spans="1:2" s="105" customFormat="1" ht="24.95" customHeight="1">
      <c r="A39" s="103"/>
      <c r="B39" s="113"/>
    </row>
    <row r="40" spans="1:2" s="105" customFormat="1" ht="24.95" customHeight="1">
      <c r="A40" s="103"/>
      <c r="B40" s="113"/>
    </row>
    <row r="41" spans="1:2" s="105" customFormat="1" ht="24.95" customHeight="1">
      <c r="A41" s="103"/>
      <c r="B41" s="113"/>
    </row>
    <row r="42" spans="1:2" s="105" customFormat="1" ht="24.95" customHeight="1">
      <c r="A42" s="103"/>
      <c r="B42" s="113"/>
    </row>
    <row r="43" spans="1:2" ht="24.95" customHeight="1"/>
    <row r="44" spans="1:2" ht="24.95" customHeight="1"/>
    <row r="45" spans="1:2" ht="24.95" customHeight="1"/>
    <row r="46" spans="1:2" ht="24.95" customHeight="1"/>
    <row r="47" spans="1:2" ht="24.95" customHeight="1"/>
    <row r="48" spans="1:2"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row r="138" ht="24.95" customHeight="1"/>
    <row r="139" ht="24.95" customHeight="1"/>
    <row r="140" ht="24.95" customHeight="1"/>
    <row r="141" ht="24.95" customHeight="1"/>
    <row r="142" ht="24.95" customHeight="1"/>
    <row r="143" ht="24.95" customHeight="1"/>
    <row r="144" ht="24.95" customHeight="1"/>
    <row r="145" ht="24.95" customHeight="1"/>
    <row r="146" ht="24.95" customHeight="1"/>
    <row r="147" ht="24.95" customHeight="1"/>
    <row r="148" ht="24.95" customHeight="1"/>
    <row r="149" ht="24.95" customHeight="1"/>
    <row r="150" ht="24.95" customHeight="1"/>
    <row r="151" ht="24.95" customHeight="1"/>
    <row r="152" ht="24.95" customHeight="1"/>
  </sheetData>
  <sheetProtection algorithmName="SHA-512" hashValue="duV9XFYx7vwTq1UCwjY2nQMfxbyFjDbT5l3xWFsLKwhMn0fSrIZZYJ/dnCIFmKoLQmxhZKtQZhPepPaDsXSpOQ==" saltValue="hFNx4P8MzB6UR2vTpgnSWQ==" spinCount="100000" sheet="1" objects="1" scenarios="1" formatColumns="0" formatRows="0" autoFilter="0"/>
  <mergeCells count="6">
    <mergeCell ref="C19:I19"/>
    <mergeCell ref="D6:I6"/>
    <mergeCell ref="C7:I13"/>
    <mergeCell ref="D15:I15"/>
    <mergeCell ref="C16:I16"/>
    <mergeCell ref="D18:I18"/>
  </mergeCells>
  <hyperlinks>
    <hyperlink ref="F3" location="'Gestão de emergência'!C6" display="GRI 3-3" xr:uid="{3BC3DA5D-6721-4E93-95E2-0D8BF735BE0F}"/>
    <hyperlink ref="G3" location="'Gestão de emergência'!C15" display="GRI 11.8.3" xr:uid="{E6B89B31-95C7-4BAF-B219-10EBC4AA6BDE}"/>
    <hyperlink ref="H3" location="'Gestão de emergência'!C18" display="GRI 12.13.3" xr:uid="{63597FA9-5ACC-4406-B0E2-380B329F93B2}"/>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BA12C-E89A-4DA1-B44C-E34E203C3F20}">
  <sheetPr>
    <tabColor rgb="FF722900"/>
  </sheetPr>
  <dimension ref="A1:AT135"/>
  <sheetViews>
    <sheetView showGridLines="0" workbookViewId="0">
      <pane xSplit="1" ySplit="2" topLeftCell="B3" activePane="bottomRight" state="frozen"/>
      <selection activeCell="C7" sqref="C7:L15"/>
      <selection pane="topRight" activeCell="C7" sqref="C7:L15"/>
      <selection pane="bottomLeft" activeCell="C7" sqref="C7:L15"/>
      <selection pane="bottomRight"/>
    </sheetView>
  </sheetViews>
  <sheetFormatPr defaultColWidth="0" defaultRowHeight="15.75" customHeight="1"/>
  <cols>
    <col min="1" max="1" width="33.7109375" style="279" customWidth="1"/>
    <col min="2" max="2" width="3.7109375" style="254" customWidth="1"/>
    <col min="3" max="9" width="20.85546875" style="262" customWidth="1"/>
    <col min="10" max="12" width="14.140625" style="262" customWidth="1"/>
    <col min="13" max="13" width="7.140625" style="262" customWidth="1"/>
    <col min="14" max="21" width="14.140625" style="262" hidden="1" customWidth="1"/>
    <col min="22" max="23" width="30" style="262" hidden="1" customWidth="1"/>
    <col min="24" max="31" width="18.140625" style="262" hidden="1" customWidth="1"/>
    <col min="32" max="33" width="18.140625" style="255" hidden="1" customWidth="1"/>
    <col min="34" max="16384" width="0" style="255" hidden="1"/>
  </cols>
  <sheetData>
    <row r="1" spans="1:46" s="62" customFormat="1"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60"/>
      <c r="F2" s="60"/>
      <c r="G2" s="60"/>
      <c r="H2" s="60"/>
      <c r="I2" s="60"/>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570" t="str">
        <f>Índice!B132</f>
        <v>INTELLECTUAL CAPITAL</v>
      </c>
      <c r="E3" s="574" t="s">
        <v>63</v>
      </c>
      <c r="F3" s="574" t="s">
        <v>169</v>
      </c>
      <c r="G3" s="60"/>
      <c r="H3" s="60"/>
      <c r="I3" s="60"/>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Índice!C132</f>
        <v>Innovations and new opportunities</v>
      </c>
      <c r="F4" s="60"/>
      <c r="G4" s="60"/>
      <c r="H4" s="60"/>
      <c r="I4" s="60"/>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102"/>
      <c r="D5" s="95"/>
      <c r="E5" s="95"/>
      <c r="F5" s="95"/>
      <c r="G5" s="95"/>
      <c r="H5" s="95"/>
      <c r="I5" s="95"/>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571" t="str">
        <f>Índice!D132</f>
        <v>GRI 3-3</v>
      </c>
      <c r="D6" s="922" t="str">
        <f>Índice!E132</f>
        <v>Innovation and Technology</v>
      </c>
      <c r="E6" s="923"/>
      <c r="F6" s="923"/>
      <c r="G6" s="923"/>
      <c r="H6" s="923"/>
      <c r="I6" s="923"/>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924" t="s">
        <v>826</v>
      </c>
      <c r="D7" s="924"/>
      <c r="E7" s="924"/>
      <c r="F7" s="924"/>
      <c r="G7" s="924"/>
      <c r="H7" s="924"/>
      <c r="I7" s="924"/>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17"/>
      <c r="D8" s="717"/>
      <c r="E8" s="717"/>
      <c r="F8" s="717"/>
      <c r="G8" s="717"/>
      <c r="H8" s="717"/>
      <c r="I8" s="717"/>
      <c r="J8" s="87"/>
      <c r="K8" s="87"/>
      <c r="L8" s="87"/>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17"/>
      <c r="D9" s="717"/>
      <c r="E9" s="717"/>
      <c r="F9" s="717"/>
      <c r="G9" s="717"/>
      <c r="H9" s="717"/>
      <c r="I9" s="717"/>
      <c r="J9" s="87"/>
      <c r="K9" s="87"/>
      <c r="L9" s="87"/>
      <c r="M9" s="92"/>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8"/>
      <c r="B10" s="76"/>
      <c r="C10" s="717"/>
      <c r="D10" s="717"/>
      <c r="E10" s="717"/>
      <c r="F10" s="717"/>
      <c r="G10" s="717"/>
      <c r="H10" s="717"/>
      <c r="I10" s="717"/>
      <c r="J10" s="87"/>
      <c r="K10" s="87"/>
      <c r="L10" s="87"/>
      <c r="M10" s="92"/>
      <c r="N10" s="79"/>
      <c r="O10" s="81"/>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s="62" customFormat="1" ht="24.95" customHeight="1">
      <c r="A11" s="96"/>
      <c r="B11" s="76"/>
      <c r="C11" s="717"/>
      <c r="D11" s="717"/>
      <c r="E11" s="717"/>
      <c r="F11" s="717"/>
      <c r="G11" s="717"/>
      <c r="H11" s="717"/>
      <c r="I11" s="717"/>
      <c r="J11" s="87"/>
      <c r="K11" s="87"/>
      <c r="L11" s="87"/>
      <c r="M11" s="92"/>
      <c r="N11" s="79"/>
      <c r="O11" s="81"/>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s="62" customFormat="1" ht="24.95" customHeight="1">
      <c r="A12" s="96"/>
      <c r="B12" s="76"/>
      <c r="C12" s="717"/>
      <c r="D12" s="717"/>
      <c r="E12" s="717"/>
      <c r="F12" s="717"/>
      <c r="G12" s="717"/>
      <c r="H12" s="717"/>
      <c r="I12" s="717"/>
      <c r="J12" s="87"/>
      <c r="K12" s="87"/>
      <c r="L12" s="87"/>
      <c r="M12" s="92"/>
      <c r="N12" s="79"/>
      <c r="O12" s="81"/>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s="62" customFormat="1" ht="24.95" customHeight="1">
      <c r="A13" s="96"/>
      <c r="B13" s="76"/>
      <c r="C13" s="717"/>
      <c r="D13" s="717"/>
      <c r="E13" s="717"/>
      <c r="F13" s="717"/>
      <c r="G13" s="717"/>
      <c r="H13" s="717"/>
      <c r="I13" s="717"/>
      <c r="J13" s="87"/>
      <c r="K13" s="87"/>
      <c r="L13" s="87"/>
      <c r="M13" s="92"/>
      <c r="N13" s="79"/>
      <c r="O13" s="81"/>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s="62" customFormat="1" ht="24.95" customHeight="1">
      <c r="A14" s="96"/>
      <c r="B14" s="76"/>
      <c r="C14" s="717"/>
      <c r="D14" s="717"/>
      <c r="E14" s="717"/>
      <c r="F14" s="717"/>
      <c r="G14" s="717"/>
      <c r="H14" s="717"/>
      <c r="I14" s="717"/>
      <c r="J14" s="87"/>
      <c r="K14" s="87"/>
      <c r="L14" s="87"/>
      <c r="M14" s="92"/>
      <c r="N14" s="79"/>
      <c r="O14" s="81"/>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s="62" customFormat="1" ht="24.95" customHeight="1">
      <c r="A15" s="96"/>
      <c r="B15" s="76"/>
      <c r="C15" s="717"/>
      <c r="D15" s="717"/>
      <c r="E15" s="717"/>
      <c r="F15" s="717"/>
      <c r="G15" s="717"/>
      <c r="H15" s="717"/>
      <c r="I15" s="717"/>
      <c r="J15" s="87"/>
      <c r="K15" s="87"/>
      <c r="L15" s="87"/>
      <c r="M15" s="92"/>
      <c r="N15" s="79"/>
      <c r="O15" s="81"/>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s="62" customFormat="1" ht="24.95" customHeight="1">
      <c r="A16" s="96"/>
      <c r="B16" s="76"/>
      <c r="C16" s="717"/>
      <c r="D16" s="717"/>
      <c r="E16" s="717"/>
      <c r="F16" s="717"/>
      <c r="G16" s="717"/>
      <c r="H16" s="717"/>
      <c r="I16" s="717"/>
      <c r="J16" s="87"/>
      <c r="K16" s="87"/>
      <c r="L16" s="87"/>
      <c r="M16" s="92"/>
      <c r="N16" s="79"/>
      <c r="O16" s="81"/>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s="62" customFormat="1" ht="24.95" customHeight="1">
      <c r="A17" s="96"/>
      <c r="B17" s="76"/>
      <c r="C17" s="717"/>
      <c r="D17" s="717"/>
      <c r="E17" s="717"/>
      <c r="F17" s="717"/>
      <c r="G17" s="717"/>
      <c r="H17" s="717"/>
      <c r="I17" s="717"/>
      <c r="J17" s="87"/>
      <c r="K17" s="87"/>
      <c r="L17" s="87"/>
      <c r="M17" s="92"/>
      <c r="N17" s="79"/>
      <c r="O17" s="81"/>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s="62" customFormat="1" ht="24.95" customHeight="1">
      <c r="A18" s="96"/>
      <c r="B18" s="76"/>
      <c r="C18" s="717"/>
      <c r="D18" s="717"/>
      <c r="E18" s="717"/>
      <c r="F18" s="717"/>
      <c r="G18" s="717"/>
      <c r="H18" s="717"/>
      <c r="I18" s="717"/>
      <c r="J18" s="87"/>
      <c r="K18" s="87"/>
      <c r="L18" s="87"/>
      <c r="M18" s="92"/>
      <c r="N18" s="79"/>
      <c r="O18" s="81"/>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s="62" customFormat="1" ht="24.95" customHeight="1">
      <c r="A19" s="96"/>
      <c r="B19" s="76"/>
      <c r="C19" s="717"/>
      <c r="D19" s="717"/>
      <c r="E19" s="717"/>
      <c r="F19" s="717"/>
      <c r="G19" s="717"/>
      <c r="H19" s="717"/>
      <c r="I19" s="717"/>
      <c r="J19" s="87"/>
      <c r="K19" s="87"/>
      <c r="L19" s="87"/>
      <c r="M19" s="92"/>
      <c r="N19" s="79"/>
      <c r="O19" s="81"/>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s="62" customFormat="1" ht="24.95" customHeight="1">
      <c r="A20" s="96"/>
      <c r="B20" s="76"/>
      <c r="C20" s="717"/>
      <c r="D20" s="717"/>
      <c r="E20" s="717"/>
      <c r="F20" s="717"/>
      <c r="G20" s="717"/>
      <c r="H20" s="717"/>
      <c r="I20" s="717"/>
      <c r="J20" s="87"/>
      <c r="K20" s="87"/>
      <c r="L20" s="87"/>
      <c r="M20" s="92"/>
      <c r="N20" s="79"/>
      <c r="O20" s="81"/>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s="62" customFormat="1" ht="24.95" customHeight="1">
      <c r="A21" s="96"/>
      <c r="B21" s="76"/>
      <c r="C21" s="717"/>
      <c r="D21" s="717"/>
      <c r="E21" s="717"/>
      <c r="F21" s="717"/>
      <c r="G21" s="717"/>
      <c r="H21" s="717"/>
      <c r="I21" s="717"/>
      <c r="J21" s="87"/>
      <c r="K21" s="87"/>
      <c r="L21" s="87"/>
      <c r="M21" s="92"/>
      <c r="N21" s="79"/>
      <c r="O21" s="81"/>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s="62" customFormat="1" ht="24.95" customHeight="1">
      <c r="A22" s="96"/>
      <c r="B22" s="76"/>
      <c r="C22" s="50"/>
      <c r="D22" s="50"/>
      <c r="E22" s="50"/>
      <c r="F22" s="50"/>
      <c r="G22" s="50"/>
      <c r="H22" s="50"/>
      <c r="I22" s="50"/>
      <c r="J22" s="87"/>
      <c r="K22" s="87"/>
      <c r="L22" s="87"/>
      <c r="M22" s="92"/>
      <c r="N22" s="79"/>
      <c r="O22" s="81"/>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s="62" customFormat="1" ht="35.1" customHeight="1">
      <c r="A23" s="96"/>
      <c r="B23" s="60"/>
      <c r="C23" s="571" t="str">
        <f>Índice!D133</f>
        <v>GRI EU8</v>
      </c>
      <c r="D23" s="922" t="str">
        <f>Índice!E133</f>
        <v>Research and development activity and expenditure aimed at providing reliable electricity and promoting sustainable development</v>
      </c>
      <c r="E23" s="923"/>
      <c r="F23" s="923"/>
      <c r="G23" s="923"/>
      <c r="H23" s="923"/>
      <c r="I23" s="923"/>
      <c r="J23" s="368"/>
      <c r="K23" s="368"/>
      <c r="L23" s="3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s="62" customFormat="1" ht="24.95" customHeight="1">
      <c r="A24" s="96"/>
      <c r="B24" s="60"/>
      <c r="C24" s="917" t="s">
        <v>827</v>
      </c>
      <c r="D24" s="917"/>
      <c r="E24" s="917"/>
      <c r="F24" s="917"/>
      <c r="G24" s="917"/>
      <c r="H24" s="917"/>
      <c r="I24" s="917"/>
      <c r="J24" s="85"/>
      <c r="K24" s="85"/>
      <c r="L24" s="85"/>
    </row>
    <row r="25" spans="1:46" s="62" customFormat="1" ht="24.95" customHeight="1">
      <c r="A25" s="96"/>
      <c r="B25" s="60"/>
      <c r="C25" s="725"/>
      <c r="D25" s="725"/>
      <c r="E25" s="725"/>
      <c r="F25" s="725"/>
      <c r="G25" s="725"/>
      <c r="H25" s="725"/>
      <c r="I25" s="725"/>
      <c r="J25" s="87"/>
      <c r="K25" s="87"/>
      <c r="L25" s="87"/>
    </row>
    <row r="26" spans="1:46" s="62" customFormat="1" ht="24.95" customHeight="1">
      <c r="A26" s="96"/>
      <c r="B26" s="60"/>
      <c r="C26" s="725"/>
      <c r="D26" s="725"/>
      <c r="E26" s="725"/>
      <c r="F26" s="725"/>
      <c r="G26" s="725"/>
      <c r="H26" s="725"/>
      <c r="I26" s="725"/>
      <c r="J26" s="87"/>
      <c r="K26" s="87"/>
      <c r="L26" s="87"/>
    </row>
    <row r="27" spans="1:46" s="62" customFormat="1" ht="24.95" customHeight="1">
      <c r="A27" s="96"/>
      <c r="B27" s="60"/>
      <c r="C27" s="725"/>
      <c r="D27" s="725"/>
      <c r="E27" s="725"/>
      <c r="F27" s="725"/>
      <c r="G27" s="725"/>
      <c r="H27" s="725"/>
      <c r="I27" s="725"/>
      <c r="J27" s="87"/>
      <c r="K27" s="87"/>
      <c r="L27" s="87"/>
    </row>
    <row r="28" spans="1:46" s="62" customFormat="1" ht="49.5" customHeight="1" thickBot="1">
      <c r="A28" s="96"/>
      <c r="B28" s="60"/>
      <c r="C28" s="925" t="s">
        <v>837</v>
      </c>
      <c r="D28" s="925"/>
      <c r="E28" s="926"/>
    </row>
    <row r="29" spans="1:46" s="62" customFormat="1" ht="24.95" customHeight="1">
      <c r="A29" s="96"/>
      <c r="B29" s="60"/>
      <c r="C29" s="920" t="s">
        <v>828</v>
      </c>
      <c r="D29" s="921"/>
      <c r="E29" s="239" t="s">
        <v>834</v>
      </c>
    </row>
    <row r="30" spans="1:46" s="62" customFormat="1" ht="24.95" customHeight="1">
      <c r="A30" s="96"/>
      <c r="B30" s="60"/>
      <c r="C30" s="918" t="s">
        <v>829</v>
      </c>
      <c r="D30" s="919"/>
      <c r="E30" s="239" t="s">
        <v>835</v>
      </c>
    </row>
    <row r="31" spans="1:46" s="62" customFormat="1" ht="24.95" customHeight="1">
      <c r="A31" s="96"/>
      <c r="B31" s="60"/>
      <c r="C31" s="918" t="s">
        <v>830</v>
      </c>
      <c r="D31" s="919"/>
      <c r="E31" s="239" t="s">
        <v>836</v>
      </c>
    </row>
    <row r="32" spans="1:46" s="62" customFormat="1" ht="24.95" customHeight="1">
      <c r="A32" s="96"/>
      <c r="B32" s="60"/>
      <c r="C32" s="918" t="s">
        <v>831</v>
      </c>
      <c r="D32" s="919"/>
      <c r="E32" s="572">
        <v>8724342.6199999992</v>
      </c>
    </row>
    <row r="33" spans="1:5" s="62" customFormat="1" ht="24.95" customHeight="1">
      <c r="A33" s="96"/>
      <c r="B33" s="60"/>
      <c r="C33" s="918" t="s">
        <v>832</v>
      </c>
      <c r="D33" s="919"/>
      <c r="E33" s="572">
        <v>7131746.3499999996</v>
      </c>
    </row>
    <row r="34" spans="1:5" s="62" customFormat="1" ht="24.95" customHeight="1">
      <c r="A34" s="96"/>
      <c r="B34" s="60"/>
      <c r="C34" s="915" t="s">
        <v>833</v>
      </c>
      <c r="D34" s="916"/>
      <c r="E34" s="573">
        <v>1746765.66</v>
      </c>
    </row>
    <row r="35" spans="1:5" s="62" customFormat="1" ht="24.95" customHeight="1">
      <c r="A35" s="96"/>
      <c r="B35" s="60"/>
      <c r="C35" s="502"/>
      <c r="D35" s="131"/>
      <c r="E35" s="63"/>
    </row>
    <row r="36" spans="1:5" s="62" customFormat="1" ht="35.1" customHeight="1" thickBot="1">
      <c r="A36" s="96"/>
      <c r="B36" s="60"/>
      <c r="C36" s="925" t="s">
        <v>839</v>
      </c>
      <c r="D36" s="925"/>
      <c r="E36" s="926"/>
    </row>
    <row r="37" spans="1:5" s="62" customFormat="1" ht="24.95" customHeight="1">
      <c r="A37" s="96"/>
      <c r="B37" s="60"/>
      <c r="C37" s="920" t="s">
        <v>828</v>
      </c>
      <c r="D37" s="921"/>
      <c r="E37" s="239" t="s">
        <v>840</v>
      </c>
    </row>
    <row r="38" spans="1:5" s="62" customFormat="1" ht="24.95" customHeight="1">
      <c r="A38" s="96"/>
      <c r="B38" s="60"/>
      <c r="C38" s="918" t="s">
        <v>829</v>
      </c>
      <c r="D38" s="919"/>
      <c r="E38" s="239" t="s">
        <v>841</v>
      </c>
    </row>
    <row r="39" spans="1:5" s="62" customFormat="1" ht="24.95" customHeight="1">
      <c r="A39" s="96"/>
      <c r="B39" s="60"/>
      <c r="C39" s="918" t="s">
        <v>830</v>
      </c>
      <c r="D39" s="919"/>
      <c r="E39" s="239" t="s">
        <v>836</v>
      </c>
    </row>
    <row r="40" spans="1:5" s="62" customFormat="1" ht="24.95" customHeight="1">
      <c r="A40" s="96"/>
      <c r="B40" s="82"/>
      <c r="C40" s="918" t="s">
        <v>831</v>
      </c>
      <c r="D40" s="919"/>
      <c r="E40" s="572">
        <v>17397073.75</v>
      </c>
    </row>
    <row r="41" spans="1:5" s="62" customFormat="1" ht="24.95" customHeight="1">
      <c r="A41" s="96"/>
      <c r="B41" s="82"/>
      <c r="C41" s="918" t="s">
        <v>832</v>
      </c>
      <c r="D41" s="919"/>
      <c r="E41" s="572">
        <v>7639174.4500000002</v>
      </c>
    </row>
    <row r="42" spans="1:5" s="62" customFormat="1" ht="24.95" customHeight="1">
      <c r="A42" s="96"/>
      <c r="B42" s="82"/>
      <c r="C42" s="915" t="s">
        <v>833</v>
      </c>
      <c r="D42" s="916"/>
      <c r="E42" s="573">
        <v>3756278.78</v>
      </c>
    </row>
    <row r="43" spans="1:5" s="62" customFormat="1" ht="24.95" customHeight="1">
      <c r="A43" s="96"/>
      <c r="B43" s="82"/>
    </row>
    <row r="44" spans="1:5" s="62" customFormat="1" ht="35.1" customHeight="1" thickBot="1">
      <c r="A44" s="96"/>
      <c r="B44" s="82"/>
      <c r="C44" s="925" t="s">
        <v>842</v>
      </c>
      <c r="D44" s="925"/>
      <c r="E44" s="926"/>
    </row>
    <row r="45" spans="1:5" s="62" customFormat="1" ht="24.95" customHeight="1">
      <c r="A45" s="96"/>
      <c r="B45" s="60"/>
      <c r="C45" s="920" t="s">
        <v>828</v>
      </c>
      <c r="D45" s="921"/>
      <c r="E45" s="239" t="s">
        <v>843</v>
      </c>
    </row>
    <row r="46" spans="1:5" s="62" customFormat="1" ht="24.95" customHeight="1">
      <c r="A46" s="96"/>
      <c r="B46" s="60"/>
      <c r="C46" s="918" t="s">
        <v>829</v>
      </c>
      <c r="D46" s="919"/>
      <c r="E46" s="239" t="s">
        <v>844</v>
      </c>
    </row>
    <row r="47" spans="1:5" s="62" customFormat="1" ht="24.95" customHeight="1">
      <c r="A47" s="96"/>
      <c r="B47" s="60"/>
      <c r="C47" s="918" t="s">
        <v>830</v>
      </c>
      <c r="D47" s="919"/>
      <c r="E47" s="239" t="s">
        <v>836</v>
      </c>
    </row>
    <row r="48" spans="1:5" s="62" customFormat="1" ht="24.95" customHeight="1">
      <c r="A48" s="96"/>
      <c r="B48" s="60"/>
      <c r="C48" s="918" t="s">
        <v>831</v>
      </c>
      <c r="D48" s="919"/>
      <c r="E48" s="572">
        <v>3349330.57</v>
      </c>
    </row>
    <row r="49" spans="1:5" s="62" customFormat="1" ht="24.95" customHeight="1">
      <c r="A49" s="96"/>
      <c r="B49" s="82"/>
      <c r="C49" s="918" t="s">
        <v>832</v>
      </c>
      <c r="D49" s="919"/>
      <c r="E49" s="572">
        <v>3349330.57</v>
      </c>
    </row>
    <row r="50" spans="1:5" s="62" customFormat="1" ht="24.95" customHeight="1">
      <c r="A50" s="96"/>
      <c r="B50" s="60"/>
      <c r="C50" s="915" t="s">
        <v>833</v>
      </c>
      <c r="D50" s="916"/>
      <c r="E50" s="573">
        <v>1100154.81</v>
      </c>
    </row>
    <row r="51" spans="1:5" s="62" customFormat="1" ht="24.95" customHeight="1">
      <c r="A51" s="96"/>
      <c r="B51" s="60"/>
    </row>
    <row r="52" spans="1:5" s="62" customFormat="1" ht="35.1" customHeight="1" thickBot="1">
      <c r="A52" s="96"/>
      <c r="B52" s="60"/>
      <c r="C52" s="925" t="s">
        <v>845</v>
      </c>
      <c r="D52" s="925"/>
      <c r="E52" s="926"/>
    </row>
    <row r="53" spans="1:5" s="62" customFormat="1" ht="24.95" customHeight="1">
      <c r="A53" s="96"/>
      <c r="B53" s="60"/>
      <c r="C53" s="920" t="s">
        <v>828</v>
      </c>
      <c r="D53" s="921"/>
      <c r="E53" s="239" t="s">
        <v>846</v>
      </c>
    </row>
    <row r="54" spans="1:5" s="62" customFormat="1" ht="24.95" customHeight="1">
      <c r="A54" s="96"/>
      <c r="B54" s="60"/>
      <c r="C54" s="918" t="s">
        <v>829</v>
      </c>
      <c r="D54" s="919"/>
      <c r="E54" s="239" t="s">
        <v>844</v>
      </c>
    </row>
    <row r="55" spans="1:5" s="62" customFormat="1" ht="24.95" customHeight="1">
      <c r="A55" s="96"/>
      <c r="B55" s="60"/>
      <c r="C55" s="918" t="s">
        <v>830</v>
      </c>
      <c r="D55" s="919"/>
      <c r="E55" s="239" t="s">
        <v>836</v>
      </c>
    </row>
    <row r="56" spans="1:5" s="62" customFormat="1" ht="24.95" customHeight="1">
      <c r="A56" s="96"/>
      <c r="B56" s="60"/>
      <c r="C56" s="918" t="s">
        <v>831</v>
      </c>
      <c r="D56" s="919"/>
      <c r="E56" s="572">
        <v>5541960.5999999996</v>
      </c>
    </row>
    <row r="57" spans="1:5" s="62" customFormat="1" ht="24.95" customHeight="1">
      <c r="A57" s="96"/>
      <c r="B57" s="60"/>
      <c r="C57" s="918" t="s">
        <v>832</v>
      </c>
      <c r="D57" s="919"/>
      <c r="E57" s="572">
        <v>5169564.6399999997</v>
      </c>
    </row>
    <row r="58" spans="1:5" s="62" customFormat="1" ht="24.95" customHeight="1">
      <c r="A58" s="96"/>
      <c r="B58" s="60"/>
      <c r="C58" s="915" t="s">
        <v>833</v>
      </c>
      <c r="D58" s="916"/>
      <c r="E58" s="573">
        <v>1739421.16</v>
      </c>
    </row>
    <row r="59" spans="1:5" s="62" customFormat="1" ht="24.95" customHeight="1">
      <c r="A59" s="96"/>
      <c r="B59" s="60"/>
    </row>
    <row r="60" spans="1:5" s="62" customFormat="1" ht="35.1" customHeight="1" thickBot="1">
      <c r="A60" s="96"/>
      <c r="B60" s="60"/>
      <c r="C60" s="925" t="s">
        <v>847</v>
      </c>
      <c r="D60" s="925"/>
      <c r="E60" s="926"/>
    </row>
    <row r="61" spans="1:5" s="62" customFormat="1" ht="24.95" customHeight="1">
      <c r="A61" s="96"/>
      <c r="B61" s="60"/>
      <c r="C61" s="920" t="s">
        <v>828</v>
      </c>
      <c r="D61" s="921"/>
      <c r="E61" s="239" t="s">
        <v>848</v>
      </c>
    </row>
    <row r="62" spans="1:5" s="62" customFormat="1" ht="24.95" customHeight="1">
      <c r="A62" s="96"/>
      <c r="B62" s="60"/>
      <c r="C62" s="918" t="s">
        <v>829</v>
      </c>
      <c r="D62" s="919"/>
      <c r="E62" s="239" t="s">
        <v>844</v>
      </c>
    </row>
    <row r="63" spans="1:5" s="62" customFormat="1" ht="24.95" customHeight="1">
      <c r="A63" s="96"/>
      <c r="B63" s="60"/>
      <c r="C63" s="918" t="s">
        <v>830</v>
      </c>
      <c r="D63" s="919"/>
      <c r="E63" s="239" t="s">
        <v>836</v>
      </c>
    </row>
    <row r="64" spans="1:5" s="62" customFormat="1" ht="24.95" customHeight="1">
      <c r="A64" s="96"/>
      <c r="B64" s="60"/>
      <c r="C64" s="918" t="s">
        <v>831</v>
      </c>
      <c r="D64" s="919"/>
      <c r="E64" s="572">
        <v>8427494.2799999993</v>
      </c>
    </row>
    <row r="65" spans="1:5" s="62" customFormat="1" ht="24.95" customHeight="1">
      <c r="A65" s="96"/>
      <c r="B65" s="60"/>
      <c r="C65" s="918" t="s">
        <v>832</v>
      </c>
      <c r="D65" s="919"/>
      <c r="E65" s="572">
        <v>4328316.92</v>
      </c>
    </row>
    <row r="66" spans="1:5" s="62" customFormat="1" ht="24.95" customHeight="1">
      <c r="A66" s="96"/>
      <c r="B66" s="60"/>
      <c r="C66" s="915" t="s">
        <v>833</v>
      </c>
      <c r="D66" s="916"/>
      <c r="E66" s="573">
        <v>1566519.29</v>
      </c>
    </row>
    <row r="67" spans="1:5" s="62" customFormat="1" ht="24.95" customHeight="1">
      <c r="A67" s="96"/>
      <c r="B67" s="60"/>
    </row>
    <row r="68" spans="1:5" s="62" customFormat="1" ht="50.1" customHeight="1" thickBot="1">
      <c r="A68" s="96"/>
      <c r="B68" s="60"/>
      <c r="C68" s="925" t="s">
        <v>849</v>
      </c>
      <c r="D68" s="925"/>
      <c r="E68" s="926"/>
    </row>
    <row r="69" spans="1:5" s="62" customFormat="1" ht="24.95" customHeight="1">
      <c r="A69" s="96"/>
      <c r="B69" s="82"/>
      <c r="C69" s="920" t="s">
        <v>828</v>
      </c>
      <c r="D69" s="921"/>
      <c r="E69" s="239" t="s">
        <v>850</v>
      </c>
    </row>
    <row r="70" spans="1:5" s="62" customFormat="1" ht="24.95" customHeight="1">
      <c r="A70" s="96"/>
      <c r="B70" s="82"/>
      <c r="C70" s="918" t="s">
        <v>829</v>
      </c>
      <c r="D70" s="919"/>
      <c r="E70" s="239" t="s">
        <v>851</v>
      </c>
    </row>
    <row r="71" spans="1:5" s="62" customFormat="1" ht="24.95" customHeight="1">
      <c r="A71" s="96"/>
      <c r="B71" s="82"/>
      <c r="C71" s="918" t="s">
        <v>830</v>
      </c>
      <c r="D71" s="919"/>
      <c r="E71" s="239" t="s">
        <v>836</v>
      </c>
    </row>
    <row r="72" spans="1:5" s="62" customFormat="1" ht="24.95" customHeight="1">
      <c r="A72" s="96"/>
      <c r="B72" s="82"/>
      <c r="C72" s="918" t="s">
        <v>831</v>
      </c>
      <c r="D72" s="919"/>
      <c r="E72" s="572">
        <v>6031062.2800000003</v>
      </c>
    </row>
    <row r="73" spans="1:5" s="62" customFormat="1" ht="24.95" customHeight="1">
      <c r="A73" s="96"/>
      <c r="B73" s="60"/>
      <c r="C73" s="918" t="s">
        <v>832</v>
      </c>
      <c r="D73" s="919"/>
      <c r="E73" s="572">
        <v>3663268.44</v>
      </c>
    </row>
    <row r="74" spans="1:5" s="62" customFormat="1" ht="24.95" customHeight="1">
      <c r="A74" s="96"/>
      <c r="B74" s="60"/>
      <c r="C74" s="915" t="s">
        <v>833</v>
      </c>
      <c r="D74" s="916"/>
      <c r="E74" s="573">
        <v>3663268.44</v>
      </c>
    </row>
    <row r="75" spans="1:5" s="62" customFormat="1" ht="24.95" customHeight="1">
      <c r="A75" s="96"/>
      <c r="B75" s="60"/>
    </row>
    <row r="76" spans="1:5" s="62" customFormat="1" ht="50.1" customHeight="1" thickBot="1">
      <c r="A76" s="96"/>
      <c r="B76" s="60"/>
      <c r="C76" s="925" t="s">
        <v>852</v>
      </c>
      <c r="D76" s="925"/>
      <c r="E76" s="926"/>
    </row>
    <row r="77" spans="1:5" s="62" customFormat="1" ht="24.95" customHeight="1">
      <c r="A77" s="96"/>
      <c r="B77" s="82"/>
      <c r="C77" s="920" t="s">
        <v>828</v>
      </c>
      <c r="D77" s="921"/>
      <c r="E77" s="239" t="s">
        <v>853</v>
      </c>
    </row>
    <row r="78" spans="1:5" s="62" customFormat="1" ht="24.95" customHeight="1">
      <c r="A78" s="96"/>
      <c r="B78" s="82"/>
      <c r="C78" s="918" t="s">
        <v>829</v>
      </c>
      <c r="D78" s="919"/>
      <c r="E78" s="239" t="s">
        <v>854</v>
      </c>
    </row>
    <row r="79" spans="1:5" s="62" customFormat="1" ht="24.95" customHeight="1">
      <c r="A79" s="96"/>
      <c r="B79" s="82"/>
      <c r="C79" s="918" t="s">
        <v>830</v>
      </c>
      <c r="D79" s="919"/>
      <c r="E79" s="239" t="s">
        <v>836</v>
      </c>
    </row>
    <row r="80" spans="1:5" s="62" customFormat="1" ht="24.95" customHeight="1">
      <c r="A80" s="96"/>
      <c r="B80" s="82"/>
      <c r="C80" s="918" t="s">
        <v>831</v>
      </c>
      <c r="D80" s="919"/>
      <c r="E80" s="572">
        <v>3824452.6</v>
      </c>
    </row>
    <row r="81" spans="1:5" s="62" customFormat="1" ht="24.95" customHeight="1">
      <c r="A81" s="96"/>
      <c r="B81" s="82"/>
      <c r="C81" s="918" t="s">
        <v>832</v>
      </c>
      <c r="D81" s="919"/>
      <c r="E81" s="572">
        <v>1816262.04</v>
      </c>
    </row>
    <row r="82" spans="1:5" s="62" customFormat="1" ht="24.95" customHeight="1">
      <c r="A82" s="96"/>
      <c r="B82" s="60"/>
      <c r="C82" s="915" t="s">
        <v>833</v>
      </c>
      <c r="D82" s="916"/>
      <c r="E82" s="573">
        <v>1816262.04</v>
      </c>
    </row>
    <row r="83" spans="1:5" s="62" customFormat="1" ht="24.95" customHeight="1">
      <c r="A83" s="96"/>
      <c r="B83" s="60"/>
    </row>
    <row r="84" spans="1:5" s="62" customFormat="1" ht="50.1" customHeight="1" thickBot="1">
      <c r="A84" s="96"/>
      <c r="B84" s="83"/>
      <c r="C84" s="925" t="s">
        <v>855</v>
      </c>
      <c r="D84" s="925"/>
      <c r="E84" s="926"/>
    </row>
    <row r="85" spans="1:5" s="62" customFormat="1" ht="24.95" customHeight="1">
      <c r="A85" s="96"/>
      <c r="B85" s="60"/>
      <c r="C85" s="920" t="s">
        <v>828</v>
      </c>
      <c r="D85" s="921"/>
      <c r="E85" s="239" t="s">
        <v>856</v>
      </c>
    </row>
    <row r="86" spans="1:5" s="62" customFormat="1" ht="24.95" customHeight="1">
      <c r="A86" s="96"/>
      <c r="B86" s="60"/>
      <c r="C86" s="918" t="s">
        <v>829</v>
      </c>
      <c r="D86" s="919"/>
      <c r="E86" s="239" t="s">
        <v>851</v>
      </c>
    </row>
    <row r="87" spans="1:5" s="62" customFormat="1" ht="24.95" customHeight="1">
      <c r="A87" s="96"/>
      <c r="B87" s="82"/>
      <c r="C87" s="918" t="s">
        <v>830</v>
      </c>
      <c r="D87" s="919"/>
      <c r="E87" s="239" t="s">
        <v>836</v>
      </c>
    </row>
    <row r="88" spans="1:5" s="62" customFormat="1" ht="24.95" customHeight="1">
      <c r="A88" s="96"/>
      <c r="B88" s="60"/>
      <c r="C88" s="918" t="s">
        <v>831</v>
      </c>
      <c r="D88" s="919"/>
      <c r="E88" s="572">
        <v>2914277</v>
      </c>
    </row>
    <row r="89" spans="1:5" s="62" customFormat="1" ht="24.95" customHeight="1">
      <c r="A89" s="96"/>
      <c r="B89" s="60"/>
      <c r="C89" s="918" t="s">
        <v>832</v>
      </c>
      <c r="D89" s="919"/>
      <c r="E89" s="572">
        <v>1208635.8</v>
      </c>
    </row>
    <row r="90" spans="1:5" s="62" customFormat="1" ht="24.95" customHeight="1">
      <c r="A90" s="96"/>
      <c r="B90" s="60"/>
      <c r="C90" s="915" t="s">
        <v>833</v>
      </c>
      <c r="D90" s="916"/>
      <c r="E90" s="573">
        <v>1208635.8</v>
      </c>
    </row>
    <row r="91" spans="1:5" s="62" customFormat="1" ht="24.95" customHeight="1">
      <c r="A91" s="96"/>
      <c r="B91" s="82"/>
    </row>
    <row r="92" spans="1:5" s="62" customFormat="1" ht="35.1" customHeight="1" thickBot="1">
      <c r="A92" s="96"/>
      <c r="B92" s="82"/>
      <c r="C92" s="925" t="s">
        <v>857</v>
      </c>
      <c r="D92" s="925"/>
      <c r="E92" s="926"/>
    </row>
    <row r="93" spans="1:5" s="62" customFormat="1" ht="24.95" customHeight="1">
      <c r="A93" s="96"/>
      <c r="B93" s="83"/>
      <c r="C93" s="920" t="s">
        <v>828</v>
      </c>
      <c r="D93" s="921"/>
      <c r="E93" s="239" t="s">
        <v>858</v>
      </c>
    </row>
    <row r="94" spans="1:5" s="62" customFormat="1" ht="24.95" customHeight="1">
      <c r="A94" s="96"/>
      <c r="B94" s="82"/>
      <c r="C94" s="918" t="s">
        <v>829</v>
      </c>
      <c r="D94" s="919"/>
      <c r="E94" s="239" t="s">
        <v>841</v>
      </c>
    </row>
    <row r="95" spans="1:5" s="62" customFormat="1" ht="24.95" customHeight="1">
      <c r="A95" s="96"/>
      <c r="B95" s="82"/>
      <c r="C95" s="918" t="s">
        <v>830</v>
      </c>
      <c r="D95" s="919"/>
      <c r="E95" s="239" t="s">
        <v>836</v>
      </c>
    </row>
    <row r="96" spans="1:5" s="62" customFormat="1" ht="24.95" customHeight="1">
      <c r="A96" s="96"/>
      <c r="B96" s="82"/>
      <c r="C96" s="918" t="s">
        <v>831</v>
      </c>
      <c r="D96" s="919"/>
      <c r="E96" s="572">
        <v>3709207.75</v>
      </c>
    </row>
    <row r="97" spans="1:5" s="62" customFormat="1" ht="24.95" customHeight="1">
      <c r="A97" s="96"/>
      <c r="B97" s="82"/>
      <c r="C97" s="918" t="s">
        <v>832</v>
      </c>
      <c r="D97" s="919"/>
      <c r="E97" s="572">
        <v>1185321.8</v>
      </c>
    </row>
    <row r="98" spans="1:5" s="62" customFormat="1" ht="24.95" customHeight="1">
      <c r="A98" s="96"/>
      <c r="B98" s="82"/>
      <c r="C98" s="915" t="s">
        <v>833</v>
      </c>
      <c r="D98" s="916"/>
      <c r="E98" s="573">
        <v>1185321.8</v>
      </c>
    </row>
    <row r="99" spans="1:5" s="62" customFormat="1" ht="24.95" customHeight="1">
      <c r="A99" s="96"/>
      <c r="B99" s="82"/>
    </row>
    <row r="100" spans="1:5" s="62" customFormat="1" ht="50.1" customHeight="1" thickBot="1">
      <c r="A100" s="96"/>
      <c r="B100" s="82"/>
      <c r="C100" s="925" t="s">
        <v>859</v>
      </c>
      <c r="D100" s="925"/>
      <c r="E100" s="926"/>
    </row>
    <row r="101" spans="1:5" s="62" customFormat="1" ht="24.95" customHeight="1">
      <c r="A101" s="96"/>
      <c r="B101" s="82"/>
      <c r="C101" s="920" t="s">
        <v>828</v>
      </c>
      <c r="D101" s="921"/>
      <c r="E101" s="239" t="s">
        <v>860</v>
      </c>
    </row>
    <row r="102" spans="1:5" s="62" customFormat="1" ht="24.95" customHeight="1">
      <c r="A102" s="96"/>
      <c r="B102" s="60"/>
      <c r="C102" s="918" t="s">
        <v>829</v>
      </c>
      <c r="D102" s="919"/>
      <c r="E102" s="239" t="s">
        <v>844</v>
      </c>
    </row>
    <row r="103" spans="1:5" s="62" customFormat="1" ht="24.95" customHeight="1">
      <c r="A103" s="96"/>
      <c r="B103" s="60"/>
      <c r="C103" s="918" t="s">
        <v>830</v>
      </c>
      <c r="D103" s="919"/>
      <c r="E103" s="239" t="s">
        <v>836</v>
      </c>
    </row>
    <row r="104" spans="1:5" s="62" customFormat="1" ht="24.95" customHeight="1">
      <c r="A104" s="96"/>
      <c r="B104" s="60"/>
      <c r="C104" s="918" t="s">
        <v>831</v>
      </c>
      <c r="D104" s="919"/>
      <c r="E104" s="572">
        <v>5671415.7999999998</v>
      </c>
    </row>
    <row r="105" spans="1:5" s="62" customFormat="1" ht="24.95" customHeight="1">
      <c r="A105" s="96"/>
      <c r="B105" s="60"/>
      <c r="C105" s="918" t="s">
        <v>832</v>
      </c>
      <c r="D105" s="919"/>
      <c r="E105" s="572">
        <v>1078782.54</v>
      </c>
    </row>
    <row r="106" spans="1:5" s="62" customFormat="1" ht="24.95" customHeight="1">
      <c r="A106" s="96"/>
      <c r="B106" s="60"/>
      <c r="C106" s="915" t="s">
        <v>833</v>
      </c>
      <c r="D106" s="916"/>
      <c r="E106" s="573">
        <v>1078782.54</v>
      </c>
    </row>
    <row r="107" spans="1:5" s="62" customFormat="1" ht="24.95" customHeight="1">
      <c r="A107" s="96"/>
      <c r="B107" s="60"/>
    </row>
    <row r="108" spans="1:5" s="62" customFormat="1" ht="35.1" customHeight="1" thickBot="1">
      <c r="A108" s="96"/>
      <c r="B108" s="60"/>
      <c r="C108" s="925" t="s">
        <v>861</v>
      </c>
      <c r="D108" s="925"/>
      <c r="E108" s="926"/>
    </row>
    <row r="109" spans="1:5" s="62" customFormat="1" ht="24.95" customHeight="1">
      <c r="A109" s="96"/>
      <c r="B109" s="60"/>
      <c r="C109" s="920" t="s">
        <v>828</v>
      </c>
      <c r="D109" s="921"/>
      <c r="E109" s="239" t="s">
        <v>862</v>
      </c>
    </row>
    <row r="110" spans="1:5" s="62" customFormat="1" ht="24.95" customHeight="1">
      <c r="A110" s="96"/>
      <c r="B110" s="60"/>
      <c r="C110" s="918" t="s">
        <v>829</v>
      </c>
      <c r="D110" s="919"/>
      <c r="E110" s="239" t="s">
        <v>863</v>
      </c>
    </row>
    <row r="111" spans="1:5" s="62" customFormat="1" ht="24.95" customHeight="1">
      <c r="A111" s="96"/>
      <c r="B111" s="60"/>
      <c r="C111" s="918" t="s">
        <v>830</v>
      </c>
      <c r="D111" s="919"/>
      <c r="E111" s="239" t="s">
        <v>836</v>
      </c>
    </row>
    <row r="112" spans="1:5" s="62" customFormat="1" ht="24.95" customHeight="1">
      <c r="A112" s="96"/>
      <c r="B112" s="60"/>
      <c r="C112" s="918" t="s">
        <v>831</v>
      </c>
      <c r="D112" s="919"/>
      <c r="E112" s="572">
        <v>1689530.82</v>
      </c>
    </row>
    <row r="113" spans="1:12" s="62" customFormat="1" ht="24.95" customHeight="1">
      <c r="A113" s="96"/>
      <c r="B113" s="60"/>
      <c r="C113" s="918" t="s">
        <v>832</v>
      </c>
      <c r="D113" s="919"/>
      <c r="E113" s="572">
        <v>1479530.82</v>
      </c>
    </row>
    <row r="114" spans="1:12" s="62" customFormat="1" ht="24.95" customHeight="1">
      <c r="A114" s="96"/>
      <c r="B114" s="82"/>
      <c r="C114" s="915" t="s">
        <v>833</v>
      </c>
      <c r="D114" s="916"/>
      <c r="E114" s="573">
        <v>554824.06000000006</v>
      </c>
    </row>
    <row r="115" spans="1:12" s="62" customFormat="1" ht="24.95" customHeight="1">
      <c r="A115" s="96"/>
      <c r="B115" s="82"/>
    </row>
    <row r="116" spans="1:12" s="62" customFormat="1" ht="35.1" customHeight="1" thickBot="1">
      <c r="A116" s="96"/>
      <c r="B116" s="82"/>
      <c r="C116" s="925" t="s">
        <v>864</v>
      </c>
      <c r="D116" s="925"/>
      <c r="E116" s="926"/>
    </row>
    <row r="117" spans="1:12" s="62" customFormat="1" ht="24.95" customHeight="1">
      <c r="A117" s="96"/>
      <c r="B117" s="60"/>
      <c r="C117" s="920" t="s">
        <v>828</v>
      </c>
      <c r="D117" s="921"/>
      <c r="E117" s="239" t="s">
        <v>865</v>
      </c>
    </row>
    <row r="118" spans="1:12" s="62" customFormat="1" ht="24.95" customHeight="1">
      <c r="A118" s="96"/>
      <c r="B118" s="82"/>
      <c r="C118" s="918" t="s">
        <v>829</v>
      </c>
      <c r="D118" s="919"/>
      <c r="E118" s="239" t="s">
        <v>844</v>
      </c>
    </row>
    <row r="119" spans="1:12" s="62" customFormat="1" ht="24.95" customHeight="1">
      <c r="A119" s="96"/>
      <c r="B119" s="82"/>
      <c r="C119" s="918" t="s">
        <v>830</v>
      </c>
      <c r="D119" s="919"/>
      <c r="E119" s="239" t="s">
        <v>836</v>
      </c>
    </row>
    <row r="120" spans="1:12" s="62" customFormat="1" ht="24.95" customHeight="1">
      <c r="A120" s="96"/>
      <c r="B120" s="82"/>
      <c r="C120" s="918" t="s">
        <v>831</v>
      </c>
      <c r="D120" s="919"/>
      <c r="E120" s="572">
        <v>2611310.8199999998</v>
      </c>
    </row>
    <row r="121" spans="1:12" s="62" customFormat="1" ht="24.95" customHeight="1">
      <c r="A121" s="96"/>
      <c r="B121" s="82"/>
      <c r="C121" s="918" t="s">
        <v>832</v>
      </c>
      <c r="D121" s="919"/>
      <c r="E121" s="572">
        <v>1958483.13</v>
      </c>
    </row>
    <row r="122" spans="1:12" s="62" customFormat="1" ht="24.95" customHeight="1">
      <c r="A122" s="96"/>
      <c r="B122" s="82"/>
      <c r="C122" s="915" t="s">
        <v>833</v>
      </c>
      <c r="D122" s="916"/>
      <c r="E122" s="573">
        <v>1305655.42</v>
      </c>
    </row>
    <row r="123" spans="1:12" s="62" customFormat="1" ht="24.95" customHeight="1">
      <c r="A123" s="96"/>
      <c r="B123" s="60"/>
    </row>
    <row r="124" spans="1:12" s="62" customFormat="1" ht="24.95" customHeight="1">
      <c r="A124" s="96"/>
      <c r="B124" s="60"/>
      <c r="C124" s="927" t="s">
        <v>838</v>
      </c>
      <c r="D124" s="927"/>
      <c r="E124" s="927"/>
      <c r="F124" s="927"/>
      <c r="G124" s="927"/>
      <c r="H124" s="927"/>
      <c r="I124" s="927"/>
      <c r="J124" s="124"/>
      <c r="K124" s="124"/>
      <c r="L124" s="124"/>
    </row>
    <row r="125" spans="1:12" s="62" customFormat="1" ht="24.95" customHeight="1">
      <c r="A125" s="96"/>
      <c r="B125" s="82"/>
      <c r="C125" s="725"/>
      <c r="D125" s="725"/>
      <c r="E125" s="725"/>
      <c r="F125" s="725"/>
      <c r="G125" s="725"/>
      <c r="H125" s="725"/>
      <c r="I125" s="725"/>
      <c r="J125" s="126"/>
      <c r="K125" s="126"/>
      <c r="L125" s="126"/>
    </row>
    <row r="126" spans="1:12" s="62" customFormat="1" ht="24.95" customHeight="1">
      <c r="A126" s="96"/>
      <c r="B126" s="82"/>
      <c r="C126" s="725"/>
      <c r="D126" s="725"/>
      <c r="E126" s="725"/>
      <c r="F126" s="725"/>
      <c r="G126" s="725"/>
      <c r="H126" s="725"/>
      <c r="I126" s="725"/>
      <c r="J126" s="126"/>
      <c r="K126" s="126"/>
      <c r="L126" s="126"/>
    </row>
    <row r="127" spans="1:12" s="62" customFormat="1" ht="24.95" customHeight="1">
      <c r="A127" s="96"/>
      <c r="B127" s="82"/>
      <c r="C127" s="125"/>
      <c r="D127" s="126"/>
      <c r="E127" s="126"/>
      <c r="F127" s="126"/>
      <c r="G127" s="126"/>
      <c r="H127" s="126"/>
      <c r="I127" s="126"/>
      <c r="J127" s="126"/>
      <c r="K127" s="126"/>
      <c r="L127" s="126"/>
    </row>
    <row r="128" spans="1:12" s="62" customFormat="1" ht="24.95" customHeight="1">
      <c r="A128" s="96"/>
      <c r="B128" s="61"/>
    </row>
    <row r="129" spans="1:2" s="62" customFormat="1" ht="24.95" customHeight="1">
      <c r="A129" s="96"/>
      <c r="B129" s="61"/>
    </row>
    <row r="130" spans="1:2" s="62" customFormat="1" ht="24.95" customHeight="1">
      <c r="A130" s="96"/>
      <c r="B130" s="61"/>
    </row>
    <row r="131" spans="1:2" s="62" customFormat="1" ht="24.95" customHeight="1">
      <c r="A131" s="96"/>
      <c r="B131" s="61"/>
    </row>
    <row r="132" spans="1:2" s="62" customFormat="1" ht="24.95" customHeight="1">
      <c r="A132" s="96"/>
      <c r="B132" s="61"/>
    </row>
    <row r="133" spans="1:2" s="62" customFormat="1" ht="24.95" customHeight="1">
      <c r="A133" s="96"/>
      <c r="B133" s="61"/>
    </row>
    <row r="134" spans="1:2" s="62" customFormat="1" ht="24.95" customHeight="1">
      <c r="A134" s="96"/>
      <c r="B134" s="61"/>
    </row>
    <row r="135" spans="1:2" s="62" customFormat="1" ht="24.95" customHeight="1">
      <c r="A135" s="96"/>
      <c r="B135" s="61"/>
    </row>
  </sheetData>
  <sheetProtection algorithmName="SHA-512" hashValue="cTEj4v57Gt9LyZAecfMW5CEnqxIikm1DTyRiWq3YQiJ1qkRliGj4BSM9oEOl+1QitX63a3BSIOk9SGBBV92g1g==" saltValue="Hqgj/f3mdWp4DgJs9TjbXA==" spinCount="100000" sheet="1" objects="1" scenarios="1" formatColumns="0" formatRows="0" autoFilter="0"/>
  <mergeCells count="89">
    <mergeCell ref="C92:E92"/>
    <mergeCell ref="C100:E100"/>
    <mergeCell ref="C108:E108"/>
    <mergeCell ref="C116:E116"/>
    <mergeCell ref="C124:I126"/>
    <mergeCell ref="C97:D97"/>
    <mergeCell ref="C96:D96"/>
    <mergeCell ref="C95:D95"/>
    <mergeCell ref="C94:D94"/>
    <mergeCell ref="C93:D93"/>
    <mergeCell ref="C104:D104"/>
    <mergeCell ref="C103:D103"/>
    <mergeCell ref="C102:D102"/>
    <mergeCell ref="C101:D101"/>
    <mergeCell ref="C98:D98"/>
    <mergeCell ref="C111:D111"/>
    <mergeCell ref="C52:E52"/>
    <mergeCell ref="C60:E60"/>
    <mergeCell ref="C68:E68"/>
    <mergeCell ref="C76:E76"/>
    <mergeCell ref="C84:E84"/>
    <mergeCell ref="C71:D71"/>
    <mergeCell ref="C70:D70"/>
    <mergeCell ref="C69:D69"/>
    <mergeCell ref="C66:D66"/>
    <mergeCell ref="C65:D65"/>
    <mergeCell ref="C78:D78"/>
    <mergeCell ref="C77:D77"/>
    <mergeCell ref="C74:D74"/>
    <mergeCell ref="C73:D73"/>
    <mergeCell ref="C72:D72"/>
    <mergeCell ref="C46:D46"/>
    <mergeCell ref="C30:D30"/>
    <mergeCell ref="C29:D29"/>
    <mergeCell ref="C28:E28"/>
    <mergeCell ref="C36:E36"/>
    <mergeCell ref="C44:E44"/>
    <mergeCell ref="C37:D37"/>
    <mergeCell ref="C34:D34"/>
    <mergeCell ref="C33:D33"/>
    <mergeCell ref="C32:D32"/>
    <mergeCell ref="C31:D31"/>
    <mergeCell ref="C42:D42"/>
    <mergeCell ref="C41:D41"/>
    <mergeCell ref="C40:D40"/>
    <mergeCell ref="C39:D39"/>
    <mergeCell ref="C38:D38"/>
    <mergeCell ref="C85:D85"/>
    <mergeCell ref="C82:D82"/>
    <mergeCell ref="C81:D81"/>
    <mergeCell ref="C80:D80"/>
    <mergeCell ref="C79:D79"/>
    <mergeCell ref="C90:D90"/>
    <mergeCell ref="C89:D89"/>
    <mergeCell ref="C88:D88"/>
    <mergeCell ref="C87:D87"/>
    <mergeCell ref="C86:D86"/>
    <mergeCell ref="D6:I6"/>
    <mergeCell ref="C7:I21"/>
    <mergeCell ref="D23:I23"/>
    <mergeCell ref="C63:D63"/>
    <mergeCell ref="C62:D62"/>
    <mergeCell ref="C61:D61"/>
    <mergeCell ref="C58:D58"/>
    <mergeCell ref="C57:D57"/>
    <mergeCell ref="C56:D56"/>
    <mergeCell ref="C55:D55"/>
    <mergeCell ref="C54:D54"/>
    <mergeCell ref="C53:D53"/>
    <mergeCell ref="C49:D49"/>
    <mergeCell ref="C48:D48"/>
    <mergeCell ref="C47:D47"/>
    <mergeCell ref="C45:D45"/>
    <mergeCell ref="C50:D50"/>
    <mergeCell ref="C24:I27"/>
    <mergeCell ref="C122:D122"/>
    <mergeCell ref="C114:D114"/>
    <mergeCell ref="C113:D113"/>
    <mergeCell ref="C112:D112"/>
    <mergeCell ref="C64:D64"/>
    <mergeCell ref="C117:D117"/>
    <mergeCell ref="C118:D118"/>
    <mergeCell ref="C119:D119"/>
    <mergeCell ref="C120:D120"/>
    <mergeCell ref="C121:D121"/>
    <mergeCell ref="C110:D110"/>
    <mergeCell ref="C109:D109"/>
    <mergeCell ref="C106:D106"/>
    <mergeCell ref="C105:D105"/>
  </mergeCells>
  <hyperlinks>
    <hyperlink ref="E3" location="'Inovações e novas oportunidades'!C6" display="GRI 3-3" xr:uid="{99B326A3-399C-4C8D-A6E7-6B0470DB7A30}"/>
    <hyperlink ref="F3" location="'Inovações e novas oportunidades'!C23" display="GRI EU8" xr:uid="{47D7D152-0843-4796-9F80-037F2C662254}"/>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182F0-7782-406D-AB6A-8E4B1F6773C1}">
  <sheetPr>
    <tabColor rgb="FF695E4A"/>
  </sheetPr>
  <dimension ref="B1:E151"/>
  <sheetViews>
    <sheetView showGridLines="0" workbookViewId="0">
      <pane ySplit="5" topLeftCell="A6" activePane="bottomLeft" state="frozen"/>
      <selection pane="bottomLeft"/>
    </sheetView>
  </sheetViews>
  <sheetFormatPr defaultRowHeight="12.75"/>
  <cols>
    <col min="1" max="1" width="3" style="5" customWidth="1"/>
    <col min="2" max="2" width="39.5703125" style="5" bestFit="1" customWidth="1"/>
    <col min="3" max="3" width="53.7109375" style="5" bestFit="1" customWidth="1"/>
    <col min="4" max="4" width="19.7109375" style="405" bestFit="1" customWidth="1"/>
    <col min="5" max="5" width="71" style="6" customWidth="1"/>
    <col min="6" max="16384" width="9.140625" style="5"/>
  </cols>
  <sheetData>
    <row r="1" spans="2:5" ht="24.95" customHeight="1"/>
    <row r="2" spans="2:5" ht="24.95" customHeight="1"/>
    <row r="3" spans="2:5" ht="24.95" customHeight="1">
      <c r="B3" s="188" t="s">
        <v>57</v>
      </c>
    </row>
    <row r="4" spans="2:5" ht="14.25" customHeight="1"/>
    <row r="5" spans="2:5" ht="24.95" customHeight="1">
      <c r="B5" s="7" t="s">
        <v>373</v>
      </c>
      <c r="C5" s="7" t="s">
        <v>374</v>
      </c>
      <c r="D5" s="7" t="s">
        <v>375</v>
      </c>
      <c r="E5" s="8" t="s">
        <v>376</v>
      </c>
    </row>
    <row r="6" spans="2:5" ht="24.95" customHeight="1">
      <c r="B6" s="9" t="s">
        <v>191</v>
      </c>
      <c r="C6" s="9" t="s">
        <v>192</v>
      </c>
      <c r="D6" s="689" t="s">
        <v>177</v>
      </c>
      <c r="E6" s="10" t="s">
        <v>193</v>
      </c>
    </row>
    <row r="7" spans="2:5" ht="24.95" customHeight="1">
      <c r="B7" s="9" t="s">
        <v>191</v>
      </c>
      <c r="C7" s="9" t="s">
        <v>192</v>
      </c>
      <c r="D7" s="689" t="s">
        <v>178</v>
      </c>
      <c r="E7" s="12" t="s">
        <v>194</v>
      </c>
    </row>
    <row r="8" spans="2:5" ht="34.5" customHeight="1">
      <c r="B8" s="9" t="s">
        <v>191</v>
      </c>
      <c r="C8" s="9" t="s">
        <v>192</v>
      </c>
      <c r="D8" s="689" t="s">
        <v>179</v>
      </c>
      <c r="E8" s="12" t="s">
        <v>195</v>
      </c>
    </row>
    <row r="9" spans="2:5" ht="24.95" customHeight="1">
      <c r="B9" s="9" t="s">
        <v>191</v>
      </c>
      <c r="C9" s="11" t="s">
        <v>196</v>
      </c>
      <c r="D9" s="689" t="s">
        <v>60</v>
      </c>
      <c r="E9" s="12" t="s">
        <v>197</v>
      </c>
    </row>
    <row r="10" spans="2:5" ht="24.95" customHeight="1">
      <c r="B10" s="9" t="s">
        <v>191</v>
      </c>
      <c r="C10" s="11" t="s">
        <v>196</v>
      </c>
      <c r="D10" s="689" t="s">
        <v>61</v>
      </c>
      <c r="E10" s="12" t="s">
        <v>198</v>
      </c>
    </row>
    <row r="11" spans="2:5" ht="24.95" customHeight="1">
      <c r="B11" s="11" t="s">
        <v>199</v>
      </c>
      <c r="C11" s="11" t="s">
        <v>200</v>
      </c>
      <c r="D11" s="407" t="s">
        <v>58</v>
      </c>
      <c r="E11" s="12" t="s">
        <v>201</v>
      </c>
    </row>
    <row r="12" spans="2:5" ht="24.95" customHeight="1">
      <c r="B12" s="11" t="s">
        <v>199</v>
      </c>
      <c r="C12" s="11" t="s">
        <v>200</v>
      </c>
      <c r="D12" s="407" t="s">
        <v>59</v>
      </c>
      <c r="E12" s="12" t="s">
        <v>202</v>
      </c>
    </row>
    <row r="13" spans="2:5" ht="24.95" customHeight="1">
      <c r="B13" s="11" t="s">
        <v>199</v>
      </c>
      <c r="C13" s="11" t="s">
        <v>203</v>
      </c>
      <c r="D13" s="407" t="s">
        <v>62</v>
      </c>
      <c r="E13" s="12" t="s">
        <v>205</v>
      </c>
    </row>
    <row r="14" spans="2:5" ht="24.95" customHeight="1">
      <c r="B14" s="11" t="s">
        <v>199</v>
      </c>
      <c r="C14" s="11" t="s">
        <v>203</v>
      </c>
      <c r="D14" s="407" t="s">
        <v>204</v>
      </c>
      <c r="E14" s="12" t="s">
        <v>203</v>
      </c>
    </row>
    <row r="15" spans="2:5" ht="24.95" customHeight="1">
      <c r="B15" s="11" t="s">
        <v>199</v>
      </c>
      <c r="C15" s="11" t="s">
        <v>206</v>
      </c>
      <c r="D15" s="407" t="s">
        <v>63</v>
      </c>
      <c r="E15" s="12" t="s">
        <v>249</v>
      </c>
    </row>
    <row r="16" spans="2:5" ht="24.95" customHeight="1">
      <c r="B16" s="11" t="s">
        <v>199</v>
      </c>
      <c r="C16" s="11" t="s">
        <v>206</v>
      </c>
      <c r="D16" s="407" t="s">
        <v>65</v>
      </c>
      <c r="E16" s="12" t="s">
        <v>250</v>
      </c>
    </row>
    <row r="17" spans="2:5" ht="24.95" customHeight="1">
      <c r="B17" s="11" t="s">
        <v>199</v>
      </c>
      <c r="C17" s="11" t="s">
        <v>206</v>
      </c>
      <c r="D17" s="407" t="s">
        <v>180</v>
      </c>
      <c r="E17" s="12" t="s">
        <v>251</v>
      </c>
    </row>
    <row r="18" spans="2:5" ht="24.95" customHeight="1">
      <c r="B18" s="11" t="s">
        <v>207</v>
      </c>
      <c r="C18" s="11" t="s">
        <v>208</v>
      </c>
      <c r="D18" s="563" t="s">
        <v>66</v>
      </c>
      <c r="E18" s="12" t="s">
        <v>252</v>
      </c>
    </row>
    <row r="19" spans="2:5" ht="24.95" customHeight="1">
      <c r="B19" s="11" t="s">
        <v>207</v>
      </c>
      <c r="C19" s="11" t="s">
        <v>208</v>
      </c>
      <c r="D19" s="563" t="s">
        <v>67</v>
      </c>
      <c r="E19" s="12" t="s">
        <v>253</v>
      </c>
    </row>
    <row r="20" spans="2:5" ht="35.1" customHeight="1">
      <c r="B20" s="11" t="s">
        <v>207</v>
      </c>
      <c r="C20" s="11" t="s">
        <v>208</v>
      </c>
      <c r="D20" s="563" t="s">
        <v>68</v>
      </c>
      <c r="E20" s="12" t="s">
        <v>254</v>
      </c>
    </row>
    <row r="21" spans="2:5" ht="24.95" customHeight="1">
      <c r="B21" s="11" t="s">
        <v>207</v>
      </c>
      <c r="C21" s="11" t="s">
        <v>208</v>
      </c>
      <c r="D21" s="563" t="s">
        <v>69</v>
      </c>
      <c r="E21" s="12" t="s">
        <v>255</v>
      </c>
    </row>
    <row r="22" spans="2:5" ht="24.95" customHeight="1">
      <c r="B22" s="11" t="s">
        <v>207</v>
      </c>
      <c r="C22" s="11" t="s">
        <v>208</v>
      </c>
      <c r="D22" s="563" t="s">
        <v>70</v>
      </c>
      <c r="E22" s="12" t="s">
        <v>256</v>
      </c>
    </row>
    <row r="23" spans="2:5" ht="24.95" customHeight="1">
      <c r="B23" s="11" t="s">
        <v>207</v>
      </c>
      <c r="C23" s="11" t="s">
        <v>208</v>
      </c>
      <c r="D23" s="563" t="s">
        <v>71</v>
      </c>
      <c r="E23" s="12" t="s">
        <v>257</v>
      </c>
    </row>
    <row r="24" spans="2:5" ht="24.95" customHeight="1">
      <c r="B24" s="11" t="s">
        <v>207</v>
      </c>
      <c r="C24" s="11" t="s">
        <v>208</v>
      </c>
      <c r="D24" s="563" t="s">
        <v>72</v>
      </c>
      <c r="E24" s="12" t="s">
        <v>258</v>
      </c>
    </row>
    <row r="25" spans="2:5" ht="24.95" customHeight="1">
      <c r="B25" s="11" t="s">
        <v>207</v>
      </c>
      <c r="C25" s="11" t="s">
        <v>208</v>
      </c>
      <c r="D25" s="563" t="s">
        <v>73</v>
      </c>
      <c r="E25" s="12" t="s">
        <v>259</v>
      </c>
    </row>
    <row r="26" spans="2:5" ht="50.1" customHeight="1">
      <c r="B26" s="11" t="s">
        <v>207</v>
      </c>
      <c r="C26" s="11" t="s">
        <v>208</v>
      </c>
      <c r="D26" s="563" t="s">
        <v>74</v>
      </c>
      <c r="E26" s="12" t="s">
        <v>260</v>
      </c>
    </row>
    <row r="27" spans="2:5" ht="24.95" customHeight="1">
      <c r="B27" s="11" t="s">
        <v>207</v>
      </c>
      <c r="C27" s="11" t="s">
        <v>209</v>
      </c>
      <c r="D27" s="563" t="s">
        <v>75</v>
      </c>
      <c r="E27" s="12" t="s">
        <v>261</v>
      </c>
    </row>
    <row r="28" spans="2:5" ht="24.95" customHeight="1">
      <c r="B28" s="11" t="s">
        <v>207</v>
      </c>
      <c r="C28" s="11" t="s">
        <v>209</v>
      </c>
      <c r="D28" s="563" t="s">
        <v>63</v>
      </c>
      <c r="E28" s="12" t="s">
        <v>209</v>
      </c>
    </row>
    <row r="29" spans="2:5" ht="24.95" customHeight="1">
      <c r="B29" s="11" t="s">
        <v>207</v>
      </c>
      <c r="C29" s="11" t="s">
        <v>209</v>
      </c>
      <c r="D29" s="563" t="s">
        <v>76</v>
      </c>
      <c r="E29" s="12" t="s">
        <v>262</v>
      </c>
    </row>
    <row r="30" spans="2:5" ht="35.1" customHeight="1">
      <c r="B30" s="11" t="s">
        <v>207</v>
      </c>
      <c r="C30" s="11" t="s">
        <v>209</v>
      </c>
      <c r="D30" s="563" t="s">
        <v>77</v>
      </c>
      <c r="E30" s="12" t="s">
        <v>263</v>
      </c>
    </row>
    <row r="31" spans="2:5" ht="35.1" customHeight="1">
      <c r="B31" s="11" t="s">
        <v>207</v>
      </c>
      <c r="C31" s="11" t="s">
        <v>209</v>
      </c>
      <c r="D31" s="563" t="s">
        <v>78</v>
      </c>
      <c r="E31" s="12" t="s">
        <v>264</v>
      </c>
    </row>
    <row r="32" spans="2:5" ht="35.1" customHeight="1">
      <c r="B32" s="11" t="s">
        <v>207</v>
      </c>
      <c r="C32" s="11" t="s">
        <v>210</v>
      </c>
      <c r="D32" s="563" t="s">
        <v>81</v>
      </c>
      <c r="E32" s="12" t="s">
        <v>265</v>
      </c>
    </row>
    <row r="33" spans="2:5" ht="50.1" customHeight="1">
      <c r="B33" s="11" t="s">
        <v>207</v>
      </c>
      <c r="C33" s="11" t="s">
        <v>210</v>
      </c>
      <c r="D33" s="563" t="s">
        <v>79</v>
      </c>
      <c r="E33" s="12" t="s">
        <v>266</v>
      </c>
    </row>
    <row r="34" spans="2:5" ht="24.95" customHeight="1">
      <c r="B34" s="11" t="s">
        <v>207</v>
      </c>
      <c r="C34" s="11" t="s">
        <v>210</v>
      </c>
      <c r="D34" s="563" t="s">
        <v>82</v>
      </c>
      <c r="E34" s="12" t="s">
        <v>267</v>
      </c>
    </row>
    <row r="35" spans="2:5" ht="24.95" customHeight="1">
      <c r="B35" s="11" t="s">
        <v>207</v>
      </c>
      <c r="C35" s="11" t="s">
        <v>210</v>
      </c>
      <c r="D35" s="563" t="s">
        <v>83</v>
      </c>
      <c r="E35" s="12" t="s">
        <v>268</v>
      </c>
    </row>
    <row r="36" spans="2:5" ht="35.1" customHeight="1">
      <c r="B36" s="11" t="s">
        <v>207</v>
      </c>
      <c r="C36" s="11" t="s">
        <v>210</v>
      </c>
      <c r="D36" s="563" t="s">
        <v>80</v>
      </c>
      <c r="E36" s="12" t="s">
        <v>269</v>
      </c>
    </row>
    <row r="37" spans="2:5" ht="24.95" customHeight="1">
      <c r="B37" s="11" t="s">
        <v>207</v>
      </c>
      <c r="C37" s="11" t="s">
        <v>211</v>
      </c>
      <c r="D37" s="563" t="s">
        <v>84</v>
      </c>
      <c r="E37" s="12" t="s">
        <v>270</v>
      </c>
    </row>
    <row r="38" spans="2:5" ht="24.95" customHeight="1">
      <c r="B38" s="11" t="s">
        <v>207</v>
      </c>
      <c r="C38" s="11" t="s">
        <v>211</v>
      </c>
      <c r="D38" s="563" t="s">
        <v>85</v>
      </c>
      <c r="E38" s="12" t="s">
        <v>271</v>
      </c>
    </row>
    <row r="39" spans="2:5" ht="24.95" customHeight="1">
      <c r="B39" s="11" t="s">
        <v>207</v>
      </c>
      <c r="C39" s="11" t="s">
        <v>211</v>
      </c>
      <c r="D39" s="563" t="s">
        <v>86</v>
      </c>
      <c r="E39" s="12" t="s">
        <v>272</v>
      </c>
    </row>
    <row r="40" spans="2:5" ht="24.95" customHeight="1">
      <c r="B40" s="11" t="s">
        <v>207</v>
      </c>
      <c r="C40" s="11" t="s">
        <v>211</v>
      </c>
      <c r="D40" s="563" t="s">
        <v>87</v>
      </c>
      <c r="E40" s="12" t="s">
        <v>273</v>
      </c>
    </row>
    <row r="41" spans="2:5" ht="24.95" customHeight="1">
      <c r="B41" s="11" t="s">
        <v>207</v>
      </c>
      <c r="C41" s="11" t="s">
        <v>211</v>
      </c>
      <c r="D41" s="563" t="s">
        <v>88</v>
      </c>
      <c r="E41" s="12" t="s">
        <v>274</v>
      </c>
    </row>
    <row r="42" spans="2:5" ht="24.95" customHeight="1">
      <c r="B42" s="11" t="s">
        <v>212</v>
      </c>
      <c r="C42" s="11" t="s">
        <v>213</v>
      </c>
      <c r="D42" s="689" t="s">
        <v>89</v>
      </c>
      <c r="E42" s="12" t="s">
        <v>275</v>
      </c>
    </row>
    <row r="43" spans="2:5" ht="24.95" customHeight="1">
      <c r="B43" s="11" t="s">
        <v>212</v>
      </c>
      <c r="C43" s="11" t="s">
        <v>213</v>
      </c>
      <c r="D43" s="689" t="s">
        <v>90</v>
      </c>
      <c r="E43" s="12" t="s">
        <v>276</v>
      </c>
    </row>
    <row r="44" spans="2:5" ht="24.95" customHeight="1">
      <c r="B44" s="11" t="s">
        <v>212</v>
      </c>
      <c r="C44" s="11" t="s">
        <v>213</v>
      </c>
      <c r="D44" s="689" t="s">
        <v>91</v>
      </c>
      <c r="E44" s="12" t="s">
        <v>277</v>
      </c>
    </row>
    <row r="45" spans="2:5" ht="24.95" customHeight="1">
      <c r="B45" s="11" t="s">
        <v>212</v>
      </c>
      <c r="C45" s="11" t="s">
        <v>213</v>
      </c>
      <c r="D45" s="689" t="s">
        <v>92</v>
      </c>
      <c r="E45" s="12" t="s">
        <v>278</v>
      </c>
    </row>
    <row r="46" spans="2:5" ht="24.95" customHeight="1">
      <c r="B46" s="11" t="s">
        <v>214</v>
      </c>
      <c r="C46" s="11" t="s">
        <v>215</v>
      </c>
      <c r="D46" s="407" t="s">
        <v>93</v>
      </c>
      <c r="E46" s="12" t="s">
        <v>279</v>
      </c>
    </row>
    <row r="47" spans="2:5" ht="24.95" customHeight="1">
      <c r="B47" s="11" t="s">
        <v>214</v>
      </c>
      <c r="C47" s="11" t="s">
        <v>215</v>
      </c>
      <c r="D47" s="407" t="s">
        <v>63</v>
      </c>
      <c r="E47" s="12" t="s">
        <v>215</v>
      </c>
    </row>
    <row r="48" spans="2:5" ht="24.95" customHeight="1">
      <c r="B48" s="11" t="s">
        <v>214</v>
      </c>
      <c r="C48" s="11" t="s">
        <v>216</v>
      </c>
      <c r="D48" s="407" t="s">
        <v>63</v>
      </c>
      <c r="E48" s="12" t="s">
        <v>280</v>
      </c>
    </row>
    <row r="49" spans="2:5" ht="24.95" customHeight="1">
      <c r="B49" s="11" t="s">
        <v>214</v>
      </c>
      <c r="C49" s="11" t="s">
        <v>216</v>
      </c>
      <c r="D49" s="407" t="s">
        <v>94</v>
      </c>
      <c r="E49" s="12" t="s">
        <v>281</v>
      </c>
    </row>
    <row r="50" spans="2:5" ht="35.1" customHeight="1">
      <c r="B50" s="11" t="s">
        <v>214</v>
      </c>
      <c r="C50" s="11" t="s">
        <v>216</v>
      </c>
      <c r="D50" s="407" t="s">
        <v>95</v>
      </c>
      <c r="E50" s="12" t="s">
        <v>282</v>
      </c>
    </row>
    <row r="51" spans="2:5" ht="24.95" customHeight="1">
      <c r="B51" s="11" t="s">
        <v>214</v>
      </c>
      <c r="C51" s="11" t="s">
        <v>216</v>
      </c>
      <c r="D51" s="407" t="s">
        <v>96</v>
      </c>
      <c r="E51" s="12" t="s">
        <v>283</v>
      </c>
    </row>
    <row r="52" spans="2:5" ht="24.95" customHeight="1">
      <c r="B52" s="11" t="s">
        <v>214</v>
      </c>
      <c r="C52" s="11" t="s">
        <v>216</v>
      </c>
      <c r="D52" s="407" t="s">
        <v>97</v>
      </c>
      <c r="E52" s="12" t="s">
        <v>284</v>
      </c>
    </row>
    <row r="53" spans="2:5" ht="24.95" customHeight="1">
      <c r="B53" s="11" t="s">
        <v>214</v>
      </c>
      <c r="C53" s="11" t="s">
        <v>216</v>
      </c>
      <c r="D53" s="407" t="s">
        <v>98</v>
      </c>
      <c r="E53" s="12" t="s">
        <v>285</v>
      </c>
    </row>
    <row r="54" spans="2:5" ht="35.1" customHeight="1">
      <c r="B54" s="11" t="s">
        <v>214</v>
      </c>
      <c r="C54" s="11" t="s">
        <v>216</v>
      </c>
      <c r="D54" s="407" t="s">
        <v>99</v>
      </c>
      <c r="E54" s="12" t="s">
        <v>286</v>
      </c>
    </row>
    <row r="55" spans="2:5" ht="35.1" customHeight="1">
      <c r="B55" s="11" t="s">
        <v>214</v>
      </c>
      <c r="C55" s="11" t="s">
        <v>216</v>
      </c>
      <c r="D55" s="407" t="s">
        <v>100</v>
      </c>
      <c r="E55" s="12" t="s">
        <v>287</v>
      </c>
    </row>
    <row r="56" spans="2:5" ht="35.1" customHeight="1">
      <c r="B56" s="11" t="s">
        <v>214</v>
      </c>
      <c r="C56" s="11" t="s">
        <v>216</v>
      </c>
      <c r="D56" s="407" t="s">
        <v>101</v>
      </c>
      <c r="E56" s="12" t="s">
        <v>288</v>
      </c>
    </row>
    <row r="57" spans="2:5" ht="50.1" customHeight="1">
      <c r="B57" s="11" t="s">
        <v>214</v>
      </c>
      <c r="C57" s="11" t="s">
        <v>216</v>
      </c>
      <c r="D57" s="407" t="s">
        <v>102</v>
      </c>
      <c r="E57" s="12" t="s">
        <v>289</v>
      </c>
    </row>
    <row r="58" spans="2:5" ht="35.1" customHeight="1">
      <c r="B58" s="11" t="s">
        <v>214</v>
      </c>
      <c r="C58" s="11" t="s">
        <v>216</v>
      </c>
      <c r="D58" s="407" t="s">
        <v>103</v>
      </c>
      <c r="E58" s="12" t="s">
        <v>290</v>
      </c>
    </row>
    <row r="59" spans="2:5" ht="50.1" customHeight="1">
      <c r="B59" s="11" t="s">
        <v>214</v>
      </c>
      <c r="C59" s="11" t="s">
        <v>216</v>
      </c>
      <c r="D59" s="407" t="s">
        <v>104</v>
      </c>
      <c r="E59" s="12" t="s">
        <v>291</v>
      </c>
    </row>
    <row r="60" spans="2:5" ht="24.95" customHeight="1">
      <c r="B60" s="11" t="s">
        <v>214</v>
      </c>
      <c r="C60" s="11" t="s">
        <v>217</v>
      </c>
      <c r="D60" s="407" t="s">
        <v>63</v>
      </c>
      <c r="E60" s="12" t="s">
        <v>292</v>
      </c>
    </row>
    <row r="61" spans="2:5" ht="24.95" customHeight="1">
      <c r="B61" s="11" t="s">
        <v>214</v>
      </c>
      <c r="C61" s="11" t="s">
        <v>217</v>
      </c>
      <c r="D61" s="407" t="s">
        <v>105</v>
      </c>
      <c r="E61" s="12" t="s">
        <v>293</v>
      </c>
    </row>
    <row r="62" spans="2:5" ht="24.95" customHeight="1">
      <c r="B62" s="11" t="s">
        <v>214</v>
      </c>
      <c r="C62" s="11" t="s">
        <v>217</v>
      </c>
      <c r="D62" s="407" t="s">
        <v>106</v>
      </c>
      <c r="E62" s="12" t="s">
        <v>294</v>
      </c>
    </row>
    <row r="63" spans="2:5" ht="24.95" customHeight="1">
      <c r="B63" s="11" t="s">
        <v>214</v>
      </c>
      <c r="C63" s="11" t="s">
        <v>217</v>
      </c>
      <c r="D63" s="407" t="s">
        <v>107</v>
      </c>
      <c r="E63" s="12" t="s">
        <v>295</v>
      </c>
    </row>
    <row r="64" spans="2:5" ht="24.95" customHeight="1">
      <c r="B64" s="11" t="s">
        <v>214</v>
      </c>
      <c r="C64" s="11" t="s">
        <v>218</v>
      </c>
      <c r="D64" s="407" t="s">
        <v>63</v>
      </c>
      <c r="E64" s="12" t="s">
        <v>296</v>
      </c>
    </row>
    <row r="65" spans="2:5" ht="24.95" customHeight="1">
      <c r="B65" s="11" t="s">
        <v>214</v>
      </c>
      <c r="C65" s="11" t="s">
        <v>218</v>
      </c>
      <c r="D65" s="407" t="s">
        <v>108</v>
      </c>
      <c r="E65" s="12" t="s">
        <v>297</v>
      </c>
    </row>
    <row r="66" spans="2:5" ht="24.95" customHeight="1">
      <c r="B66" s="11" t="s">
        <v>214</v>
      </c>
      <c r="C66" s="11" t="s">
        <v>218</v>
      </c>
      <c r="D66" s="407" t="s">
        <v>109</v>
      </c>
      <c r="E66" s="12" t="s">
        <v>298</v>
      </c>
    </row>
    <row r="67" spans="2:5" ht="24.95" customHeight="1">
      <c r="B67" s="11" t="s">
        <v>214</v>
      </c>
      <c r="C67" s="11" t="s">
        <v>218</v>
      </c>
      <c r="D67" s="407" t="s">
        <v>110</v>
      </c>
      <c r="E67" s="12" t="s">
        <v>299</v>
      </c>
    </row>
    <row r="68" spans="2:5" ht="35.1" customHeight="1">
      <c r="B68" s="11" t="s">
        <v>214</v>
      </c>
      <c r="C68" s="11" t="s">
        <v>218</v>
      </c>
      <c r="D68" s="407" t="s">
        <v>111</v>
      </c>
      <c r="E68" s="12" t="s">
        <v>300</v>
      </c>
    </row>
    <row r="69" spans="2:5" ht="24.95" customHeight="1">
      <c r="B69" s="11" t="s">
        <v>214</v>
      </c>
      <c r="C69" s="11" t="s">
        <v>219</v>
      </c>
      <c r="D69" s="407" t="s">
        <v>112</v>
      </c>
      <c r="E69" s="12" t="s">
        <v>301</v>
      </c>
    </row>
    <row r="70" spans="2:5" ht="24.95" customHeight="1">
      <c r="B70" s="11" t="s">
        <v>214</v>
      </c>
      <c r="C70" s="11" t="s">
        <v>219</v>
      </c>
      <c r="D70" s="407" t="s">
        <v>113</v>
      </c>
      <c r="E70" s="12" t="s">
        <v>302</v>
      </c>
    </row>
    <row r="71" spans="2:5" ht="24.95" customHeight="1">
      <c r="B71" s="11" t="s">
        <v>214</v>
      </c>
      <c r="C71" s="11" t="s">
        <v>219</v>
      </c>
      <c r="D71" s="407" t="s">
        <v>114</v>
      </c>
      <c r="E71" s="12" t="s">
        <v>303</v>
      </c>
    </row>
    <row r="72" spans="2:5" ht="24.95" customHeight="1">
      <c r="B72" s="11" t="s">
        <v>214</v>
      </c>
      <c r="C72" s="11" t="s">
        <v>219</v>
      </c>
      <c r="D72" s="407" t="s">
        <v>115</v>
      </c>
      <c r="E72" s="12" t="s">
        <v>304</v>
      </c>
    </row>
    <row r="73" spans="2:5" ht="24.95" customHeight="1">
      <c r="B73" s="11" t="s">
        <v>214</v>
      </c>
      <c r="C73" s="11" t="s">
        <v>219</v>
      </c>
      <c r="D73" s="407" t="s">
        <v>116</v>
      </c>
      <c r="E73" s="12" t="s">
        <v>305</v>
      </c>
    </row>
    <row r="74" spans="2:5" ht="50.1" customHeight="1">
      <c r="B74" s="11" t="s">
        <v>214</v>
      </c>
      <c r="C74" s="11" t="s">
        <v>219</v>
      </c>
      <c r="D74" s="407" t="s">
        <v>117</v>
      </c>
      <c r="E74" s="12" t="s">
        <v>306</v>
      </c>
    </row>
    <row r="75" spans="2:5" ht="35.1" customHeight="1">
      <c r="B75" s="11" t="s">
        <v>214</v>
      </c>
      <c r="C75" s="11" t="s">
        <v>219</v>
      </c>
      <c r="D75" s="407" t="s">
        <v>118</v>
      </c>
      <c r="E75" s="12" t="s">
        <v>307</v>
      </c>
    </row>
    <row r="76" spans="2:5" ht="24.95" customHeight="1">
      <c r="B76" s="11" t="s">
        <v>214</v>
      </c>
      <c r="C76" s="11" t="s">
        <v>220</v>
      </c>
      <c r="D76" s="407" t="s">
        <v>119</v>
      </c>
      <c r="E76" s="12" t="s">
        <v>308</v>
      </c>
    </row>
    <row r="77" spans="2:5" ht="50.1" customHeight="1">
      <c r="B77" s="11" t="s">
        <v>214</v>
      </c>
      <c r="C77" s="11" t="s">
        <v>220</v>
      </c>
      <c r="D77" s="407" t="s">
        <v>120</v>
      </c>
      <c r="E77" s="12" t="s">
        <v>309</v>
      </c>
    </row>
    <row r="78" spans="2:5" ht="72">
      <c r="B78" s="11" t="s">
        <v>214</v>
      </c>
      <c r="C78" s="11" t="s">
        <v>220</v>
      </c>
      <c r="D78" s="407" t="s">
        <v>121</v>
      </c>
      <c r="E78" s="12" t="s">
        <v>310</v>
      </c>
    </row>
    <row r="79" spans="2:5" ht="24.95" customHeight="1">
      <c r="B79" s="11" t="s">
        <v>214</v>
      </c>
      <c r="C79" s="11" t="s">
        <v>221</v>
      </c>
      <c r="D79" s="407" t="s">
        <v>122</v>
      </c>
      <c r="E79" s="12" t="s">
        <v>311</v>
      </c>
    </row>
    <row r="80" spans="2:5" ht="24.95" customHeight="1">
      <c r="B80" s="11" t="s">
        <v>214</v>
      </c>
      <c r="C80" s="11" t="s">
        <v>221</v>
      </c>
      <c r="D80" s="407" t="s">
        <v>123</v>
      </c>
      <c r="E80" s="12" t="s">
        <v>312</v>
      </c>
    </row>
    <row r="81" spans="2:5" ht="24.95" customHeight="1">
      <c r="B81" s="11" t="s">
        <v>214</v>
      </c>
      <c r="C81" s="11" t="s">
        <v>221</v>
      </c>
      <c r="D81" s="407" t="s">
        <v>124</v>
      </c>
      <c r="E81" s="12" t="s">
        <v>313</v>
      </c>
    </row>
    <row r="82" spans="2:5" ht="24.95" customHeight="1">
      <c r="B82" s="11" t="s">
        <v>214</v>
      </c>
      <c r="C82" s="11" t="s">
        <v>221</v>
      </c>
      <c r="D82" s="407" t="s">
        <v>125</v>
      </c>
      <c r="E82" s="12" t="s">
        <v>314</v>
      </c>
    </row>
    <row r="83" spans="2:5" ht="24.95" customHeight="1">
      <c r="B83" s="11" t="s">
        <v>214</v>
      </c>
      <c r="C83" s="11" t="s">
        <v>221</v>
      </c>
      <c r="D83" s="407" t="s">
        <v>126</v>
      </c>
      <c r="E83" s="12" t="s">
        <v>315</v>
      </c>
    </row>
    <row r="84" spans="2:5" ht="35.1" customHeight="1">
      <c r="B84" s="11" t="s">
        <v>214</v>
      </c>
      <c r="C84" s="11" t="s">
        <v>221</v>
      </c>
      <c r="D84" s="407" t="s">
        <v>127</v>
      </c>
      <c r="E84" s="12" t="s">
        <v>316</v>
      </c>
    </row>
    <row r="85" spans="2:5" ht="24.95" customHeight="1">
      <c r="B85" s="11" t="s">
        <v>222</v>
      </c>
      <c r="C85" s="11" t="s">
        <v>224</v>
      </c>
      <c r="D85" s="446" t="s">
        <v>63</v>
      </c>
      <c r="E85" s="12" t="s">
        <v>317</v>
      </c>
    </row>
    <row r="86" spans="2:5" ht="24.95" customHeight="1">
      <c r="B86" s="11" t="s">
        <v>222</v>
      </c>
      <c r="C86" s="11" t="s">
        <v>224</v>
      </c>
      <c r="D86" s="446" t="s">
        <v>130</v>
      </c>
      <c r="E86" s="12" t="s">
        <v>318</v>
      </c>
    </row>
    <row r="87" spans="2:5" ht="35.1" customHeight="1">
      <c r="B87" s="11" t="s">
        <v>222</v>
      </c>
      <c r="C87" s="11" t="s">
        <v>224</v>
      </c>
      <c r="D87" s="446" t="s">
        <v>131</v>
      </c>
      <c r="E87" s="12" t="s">
        <v>319</v>
      </c>
    </row>
    <row r="88" spans="2:5" ht="24.95" customHeight="1">
      <c r="B88" s="11" t="s">
        <v>222</v>
      </c>
      <c r="C88" s="11" t="s">
        <v>223</v>
      </c>
      <c r="D88" s="446" t="s">
        <v>128</v>
      </c>
      <c r="E88" s="12" t="s">
        <v>320</v>
      </c>
    </row>
    <row r="89" spans="2:5" ht="35.1" customHeight="1">
      <c r="B89" s="11" t="s">
        <v>222</v>
      </c>
      <c r="C89" s="11" t="s">
        <v>223</v>
      </c>
      <c r="D89" s="446" t="s">
        <v>129</v>
      </c>
      <c r="E89" s="12" t="s">
        <v>321</v>
      </c>
    </row>
    <row r="90" spans="2:5" ht="24.95" customHeight="1">
      <c r="B90" s="11" t="s">
        <v>222</v>
      </c>
      <c r="C90" s="11" t="s">
        <v>225</v>
      </c>
      <c r="D90" s="446" t="s">
        <v>63</v>
      </c>
      <c r="E90" s="12" t="s">
        <v>322</v>
      </c>
    </row>
    <row r="91" spans="2:5" ht="24.95" customHeight="1">
      <c r="B91" s="11" t="s">
        <v>222</v>
      </c>
      <c r="C91" s="11" t="s">
        <v>225</v>
      </c>
      <c r="D91" s="446" t="s">
        <v>132</v>
      </c>
      <c r="E91" s="12" t="s">
        <v>323</v>
      </c>
    </row>
    <row r="92" spans="2:5" ht="24.95" customHeight="1">
      <c r="B92" s="11" t="s">
        <v>222</v>
      </c>
      <c r="C92" s="11" t="s">
        <v>225</v>
      </c>
      <c r="D92" s="446" t="s">
        <v>133</v>
      </c>
      <c r="E92" s="12" t="s">
        <v>324</v>
      </c>
    </row>
    <row r="93" spans="2:5" ht="24.95" customHeight="1">
      <c r="B93" s="11" t="s">
        <v>222</v>
      </c>
      <c r="C93" s="11" t="s">
        <v>225</v>
      </c>
      <c r="D93" s="446" t="s">
        <v>134</v>
      </c>
      <c r="E93" s="12" t="s">
        <v>325</v>
      </c>
    </row>
    <row r="94" spans="2:5" ht="24.95" customHeight="1">
      <c r="B94" s="11" t="s">
        <v>222</v>
      </c>
      <c r="C94" s="11" t="s">
        <v>225</v>
      </c>
      <c r="D94" s="446" t="s">
        <v>135</v>
      </c>
      <c r="E94" s="12" t="s">
        <v>326</v>
      </c>
    </row>
    <row r="95" spans="2:5" ht="24.95" customHeight="1">
      <c r="B95" s="11" t="s">
        <v>222</v>
      </c>
      <c r="C95" s="11" t="s">
        <v>225</v>
      </c>
      <c r="D95" s="446" t="s">
        <v>136</v>
      </c>
      <c r="E95" s="12" t="s">
        <v>327</v>
      </c>
    </row>
    <row r="96" spans="2:5" ht="35.1" customHeight="1">
      <c r="B96" s="11" t="s">
        <v>222</v>
      </c>
      <c r="C96" s="11" t="s">
        <v>225</v>
      </c>
      <c r="D96" s="446" t="s">
        <v>137</v>
      </c>
      <c r="E96" s="12" t="s">
        <v>328</v>
      </c>
    </row>
    <row r="97" spans="2:5" ht="24.95" customHeight="1">
      <c r="B97" s="11" t="s">
        <v>222</v>
      </c>
      <c r="C97" s="11" t="s">
        <v>225</v>
      </c>
      <c r="D97" s="446" t="s">
        <v>138</v>
      </c>
      <c r="E97" s="12" t="s">
        <v>330</v>
      </c>
    </row>
    <row r="98" spans="2:5" ht="24.95" customHeight="1">
      <c r="B98" s="11" t="s">
        <v>222</v>
      </c>
      <c r="C98" s="11" t="s">
        <v>225</v>
      </c>
      <c r="D98" s="446" t="s">
        <v>139</v>
      </c>
      <c r="E98" s="12" t="s">
        <v>329</v>
      </c>
    </row>
    <row r="99" spans="2:5" ht="35.1" customHeight="1">
      <c r="B99" s="11" t="s">
        <v>222</v>
      </c>
      <c r="C99" s="11" t="s">
        <v>225</v>
      </c>
      <c r="D99" s="446" t="s">
        <v>140</v>
      </c>
      <c r="E99" s="12" t="s">
        <v>331</v>
      </c>
    </row>
    <row r="100" spans="2:5" ht="35.1" customHeight="1">
      <c r="B100" s="11" t="s">
        <v>222</v>
      </c>
      <c r="C100" s="11" t="s">
        <v>225</v>
      </c>
      <c r="D100" s="446" t="s">
        <v>141</v>
      </c>
      <c r="E100" s="12" t="s">
        <v>332</v>
      </c>
    </row>
    <row r="101" spans="2:5" ht="24.95" customHeight="1">
      <c r="B101" s="11" t="s">
        <v>222</v>
      </c>
      <c r="C101" s="11" t="s">
        <v>225</v>
      </c>
      <c r="D101" s="446" t="s">
        <v>142</v>
      </c>
      <c r="E101" s="12" t="s">
        <v>333</v>
      </c>
    </row>
    <row r="102" spans="2:5" ht="24.95" customHeight="1">
      <c r="B102" s="11" t="s">
        <v>222</v>
      </c>
      <c r="C102" s="11" t="s">
        <v>225</v>
      </c>
      <c r="D102" s="446" t="s">
        <v>143</v>
      </c>
      <c r="E102" s="12" t="s">
        <v>334</v>
      </c>
    </row>
    <row r="103" spans="2:5" ht="35.1" customHeight="1">
      <c r="B103" s="11" t="s">
        <v>222</v>
      </c>
      <c r="C103" s="11" t="s">
        <v>225</v>
      </c>
      <c r="D103" s="446" t="s">
        <v>144</v>
      </c>
      <c r="E103" s="12" t="s">
        <v>335</v>
      </c>
    </row>
    <row r="104" spans="2:5" ht="65.099999999999994" customHeight="1">
      <c r="B104" s="11" t="s">
        <v>222</v>
      </c>
      <c r="C104" s="11" t="s">
        <v>225</v>
      </c>
      <c r="D104" s="446" t="s">
        <v>145</v>
      </c>
      <c r="E104" s="12" t="s">
        <v>336</v>
      </c>
    </row>
    <row r="105" spans="2:5" ht="35.1" customHeight="1">
      <c r="B105" s="11" t="s">
        <v>222</v>
      </c>
      <c r="C105" s="11" t="s">
        <v>225</v>
      </c>
      <c r="D105" s="446" t="s">
        <v>147</v>
      </c>
      <c r="E105" s="12" t="s">
        <v>337</v>
      </c>
    </row>
    <row r="106" spans="2:5" ht="50.1" customHeight="1">
      <c r="B106" s="11" t="s">
        <v>222</v>
      </c>
      <c r="C106" s="11" t="s">
        <v>225</v>
      </c>
      <c r="D106" s="446" t="s">
        <v>146</v>
      </c>
      <c r="E106" s="12" t="s">
        <v>338</v>
      </c>
    </row>
    <row r="107" spans="2:5" ht="24.95" customHeight="1">
      <c r="B107" s="11" t="s">
        <v>222</v>
      </c>
      <c r="C107" s="11" t="s">
        <v>226</v>
      </c>
      <c r="D107" s="446" t="s">
        <v>148</v>
      </c>
      <c r="E107" s="12" t="s">
        <v>339</v>
      </c>
    </row>
    <row r="108" spans="2:5" ht="24.95" customHeight="1">
      <c r="B108" s="11" t="s">
        <v>222</v>
      </c>
      <c r="C108" s="11" t="s">
        <v>226</v>
      </c>
      <c r="D108" s="446" t="s">
        <v>64</v>
      </c>
      <c r="E108" s="12" t="s">
        <v>340</v>
      </c>
    </row>
    <row r="109" spans="2:5" ht="24.95" customHeight="1">
      <c r="B109" s="11" t="s">
        <v>222</v>
      </c>
      <c r="C109" s="11" t="s">
        <v>226</v>
      </c>
      <c r="D109" s="446" t="s">
        <v>149</v>
      </c>
      <c r="E109" s="12" t="s">
        <v>341</v>
      </c>
    </row>
    <row r="110" spans="2:5" ht="24.95" customHeight="1">
      <c r="B110" s="11" t="s">
        <v>222</v>
      </c>
      <c r="C110" s="11" t="s">
        <v>226</v>
      </c>
      <c r="D110" s="446" t="s">
        <v>150</v>
      </c>
      <c r="E110" s="12" t="s">
        <v>342</v>
      </c>
    </row>
    <row r="111" spans="2:5" ht="35.1" customHeight="1">
      <c r="B111" s="11" t="s">
        <v>222</v>
      </c>
      <c r="C111" s="11" t="s">
        <v>226</v>
      </c>
      <c r="D111" s="446" t="s">
        <v>151</v>
      </c>
      <c r="E111" s="12" t="s">
        <v>343</v>
      </c>
    </row>
    <row r="112" spans="2:5" ht="35.1" customHeight="1">
      <c r="B112" s="11" t="s">
        <v>222</v>
      </c>
      <c r="C112" s="11" t="s">
        <v>227</v>
      </c>
      <c r="D112" s="446" t="s">
        <v>153</v>
      </c>
      <c r="E112" s="12" t="s">
        <v>344</v>
      </c>
    </row>
    <row r="113" spans="2:5" ht="35.1" customHeight="1">
      <c r="B113" s="11" t="s">
        <v>222</v>
      </c>
      <c r="C113" s="11" t="s">
        <v>227</v>
      </c>
      <c r="D113" s="446" t="s">
        <v>152</v>
      </c>
      <c r="E113" s="12" t="s">
        <v>345</v>
      </c>
    </row>
    <row r="114" spans="2:5" ht="24.95" customHeight="1">
      <c r="B114" s="11" t="s">
        <v>228</v>
      </c>
      <c r="C114" s="11" t="s">
        <v>229</v>
      </c>
      <c r="D114" s="563" t="s">
        <v>63</v>
      </c>
      <c r="E114" s="12" t="s">
        <v>346</v>
      </c>
    </row>
    <row r="115" spans="2:5" ht="24.95" customHeight="1">
      <c r="B115" s="11" t="s">
        <v>228</v>
      </c>
      <c r="C115" s="11" t="s">
        <v>229</v>
      </c>
      <c r="D115" s="563" t="s">
        <v>154</v>
      </c>
      <c r="E115" s="12" t="s">
        <v>347</v>
      </c>
    </row>
    <row r="116" spans="2:5" ht="24.95" customHeight="1">
      <c r="B116" s="11" t="s">
        <v>228</v>
      </c>
      <c r="C116" s="11" t="s">
        <v>229</v>
      </c>
      <c r="D116" s="563" t="s">
        <v>155</v>
      </c>
      <c r="E116" s="12" t="s">
        <v>348</v>
      </c>
    </row>
    <row r="117" spans="2:5" ht="35.1" customHeight="1">
      <c r="B117" s="11" t="s">
        <v>228</v>
      </c>
      <c r="C117" s="11" t="s">
        <v>229</v>
      </c>
      <c r="D117" s="563" t="s">
        <v>156</v>
      </c>
      <c r="E117" s="12" t="s">
        <v>349</v>
      </c>
    </row>
    <row r="118" spans="2:5" ht="35.1" customHeight="1">
      <c r="B118" s="11" t="s">
        <v>228</v>
      </c>
      <c r="C118" s="11" t="s">
        <v>229</v>
      </c>
      <c r="D118" s="563" t="s">
        <v>157</v>
      </c>
      <c r="E118" s="12" t="s">
        <v>350</v>
      </c>
    </row>
    <row r="119" spans="2:5" ht="24.95" customHeight="1">
      <c r="B119" s="11" t="s">
        <v>228</v>
      </c>
      <c r="C119" s="11" t="s">
        <v>229</v>
      </c>
      <c r="D119" s="563" t="s">
        <v>158</v>
      </c>
      <c r="E119" s="12" t="s">
        <v>351</v>
      </c>
    </row>
    <row r="120" spans="2:5" ht="50.1" customHeight="1">
      <c r="B120" s="11" t="s">
        <v>228</v>
      </c>
      <c r="C120" s="11" t="s">
        <v>229</v>
      </c>
      <c r="D120" s="563" t="s">
        <v>160</v>
      </c>
      <c r="E120" s="12" t="s">
        <v>352</v>
      </c>
    </row>
    <row r="121" spans="2:5" ht="24.95" customHeight="1">
      <c r="B121" s="11" t="s">
        <v>228</v>
      </c>
      <c r="C121" s="11" t="s">
        <v>229</v>
      </c>
      <c r="D121" s="563" t="s">
        <v>159</v>
      </c>
      <c r="E121" s="12" t="s">
        <v>353</v>
      </c>
    </row>
    <row r="122" spans="2:5" ht="35.1" customHeight="1">
      <c r="B122" s="11" t="s">
        <v>228</v>
      </c>
      <c r="C122" s="11" t="s">
        <v>229</v>
      </c>
      <c r="D122" s="563" t="s">
        <v>161</v>
      </c>
      <c r="E122" s="12" t="s">
        <v>354</v>
      </c>
    </row>
    <row r="123" spans="2:5" ht="24.95" customHeight="1">
      <c r="B123" s="11" t="s">
        <v>228</v>
      </c>
      <c r="C123" s="11" t="s">
        <v>230</v>
      </c>
      <c r="D123" s="563" t="s">
        <v>63</v>
      </c>
      <c r="E123" s="12" t="s">
        <v>355</v>
      </c>
    </row>
    <row r="124" spans="2:5" ht="24.95" customHeight="1">
      <c r="B124" s="11" t="s">
        <v>228</v>
      </c>
      <c r="C124" s="11" t="s">
        <v>230</v>
      </c>
      <c r="D124" s="563" t="s">
        <v>162</v>
      </c>
      <c r="E124" s="12" t="s">
        <v>356</v>
      </c>
    </row>
    <row r="125" spans="2:5" ht="24.95" customHeight="1">
      <c r="B125" s="11" t="s">
        <v>228</v>
      </c>
      <c r="C125" s="11" t="s">
        <v>230</v>
      </c>
      <c r="D125" s="563" t="s">
        <v>163</v>
      </c>
      <c r="E125" s="12" t="s">
        <v>357</v>
      </c>
    </row>
    <row r="126" spans="2:5" ht="24.95" customHeight="1">
      <c r="B126" s="11" t="s">
        <v>228</v>
      </c>
      <c r="C126" s="11" t="s">
        <v>230</v>
      </c>
      <c r="D126" s="563" t="s">
        <v>164</v>
      </c>
      <c r="E126" s="12" t="s">
        <v>358</v>
      </c>
    </row>
    <row r="127" spans="2:5" ht="35.1" customHeight="1">
      <c r="B127" s="11" t="s">
        <v>228</v>
      </c>
      <c r="C127" s="11" t="s">
        <v>230</v>
      </c>
      <c r="D127" s="563" t="s">
        <v>165</v>
      </c>
      <c r="E127" s="12" t="s">
        <v>359</v>
      </c>
    </row>
    <row r="128" spans="2:5" ht="24.95" customHeight="1">
      <c r="B128" s="11" t="s">
        <v>228</v>
      </c>
      <c r="C128" s="11" t="s">
        <v>230</v>
      </c>
      <c r="D128" s="563" t="s">
        <v>166</v>
      </c>
      <c r="E128" s="12" t="s">
        <v>360</v>
      </c>
    </row>
    <row r="129" spans="2:5" ht="24.95" customHeight="1">
      <c r="B129" s="11" t="s">
        <v>228</v>
      </c>
      <c r="C129" s="11" t="s">
        <v>231</v>
      </c>
      <c r="D129" s="563" t="s">
        <v>63</v>
      </c>
      <c r="E129" s="12" t="s">
        <v>361</v>
      </c>
    </row>
    <row r="130" spans="2:5" ht="65.099999999999994" customHeight="1">
      <c r="B130" s="11" t="s">
        <v>228</v>
      </c>
      <c r="C130" s="11" t="s">
        <v>231</v>
      </c>
      <c r="D130" s="563" t="s">
        <v>168</v>
      </c>
      <c r="E130" s="12" t="s">
        <v>362</v>
      </c>
    </row>
    <row r="131" spans="2:5" ht="35.1" customHeight="1">
      <c r="B131" s="11" t="s">
        <v>228</v>
      </c>
      <c r="C131" s="11" t="s">
        <v>231</v>
      </c>
      <c r="D131" s="563" t="s">
        <v>167</v>
      </c>
      <c r="E131" s="12" t="s">
        <v>363</v>
      </c>
    </row>
    <row r="132" spans="2:5" ht="24.95" customHeight="1">
      <c r="B132" s="11" t="s">
        <v>232</v>
      </c>
      <c r="C132" s="11" t="s">
        <v>233</v>
      </c>
      <c r="D132" s="575" t="s">
        <v>63</v>
      </c>
      <c r="E132" s="12" t="s">
        <v>364</v>
      </c>
    </row>
    <row r="133" spans="2:5" ht="35.1" customHeight="1">
      <c r="B133" s="11" t="s">
        <v>232</v>
      </c>
      <c r="C133" s="11" t="s">
        <v>233</v>
      </c>
      <c r="D133" s="575" t="s">
        <v>169</v>
      </c>
      <c r="E133" s="12" t="s">
        <v>365</v>
      </c>
    </row>
    <row r="134" spans="2:5" ht="35.1" customHeight="1">
      <c r="B134" s="11" t="s">
        <v>234</v>
      </c>
      <c r="C134" s="11" t="s">
        <v>235</v>
      </c>
      <c r="D134" s="406" t="s">
        <v>172</v>
      </c>
      <c r="E134" s="12" t="s">
        <v>366</v>
      </c>
    </row>
    <row r="135" spans="2:5" ht="35.1" customHeight="1">
      <c r="B135" s="11" t="s">
        <v>234</v>
      </c>
      <c r="C135" s="11" t="s">
        <v>235</v>
      </c>
      <c r="D135" s="406" t="s">
        <v>173</v>
      </c>
      <c r="E135" s="12" t="s">
        <v>367</v>
      </c>
    </row>
    <row r="136" spans="2:5" ht="24.95" customHeight="1">
      <c r="B136" s="11" t="s">
        <v>234</v>
      </c>
      <c r="C136" s="11" t="s">
        <v>235</v>
      </c>
      <c r="D136" s="406" t="s">
        <v>174</v>
      </c>
      <c r="E136" s="12" t="s">
        <v>369</v>
      </c>
    </row>
    <row r="137" spans="2:5" ht="24.95" customHeight="1">
      <c r="B137" s="11" t="s">
        <v>234</v>
      </c>
      <c r="C137" s="11" t="s">
        <v>235</v>
      </c>
      <c r="D137" s="406" t="s">
        <v>175</v>
      </c>
      <c r="E137" s="12" t="s">
        <v>368</v>
      </c>
    </row>
    <row r="138" spans="2:5" ht="35.1" customHeight="1">
      <c r="B138" s="11" t="s">
        <v>234</v>
      </c>
      <c r="C138" s="11" t="s">
        <v>235</v>
      </c>
      <c r="D138" s="406" t="s">
        <v>176</v>
      </c>
      <c r="E138" s="12" t="s">
        <v>370</v>
      </c>
    </row>
    <row r="139" spans="2:5" ht="24.95" customHeight="1">
      <c r="B139" s="11" t="s">
        <v>234</v>
      </c>
      <c r="C139" s="11" t="s">
        <v>235</v>
      </c>
      <c r="D139" s="406" t="s">
        <v>170</v>
      </c>
      <c r="E139" s="12" t="s">
        <v>371</v>
      </c>
    </row>
    <row r="140" spans="2:5" ht="24.95" customHeight="1">
      <c r="B140" s="11" t="s">
        <v>234</v>
      </c>
      <c r="C140" s="11" t="s">
        <v>235</v>
      </c>
      <c r="D140" s="406" t="s">
        <v>171</v>
      </c>
      <c r="E140" s="12" t="s">
        <v>372</v>
      </c>
    </row>
    <row r="141" spans="2:5" ht="24.95" customHeight="1">
      <c r="B141" s="11" t="s">
        <v>236</v>
      </c>
      <c r="C141" s="11" t="s">
        <v>237</v>
      </c>
      <c r="D141" s="636" t="s">
        <v>204</v>
      </c>
      <c r="E141" s="12" t="s">
        <v>239</v>
      </c>
    </row>
    <row r="142" spans="2:5" ht="24.95" customHeight="1">
      <c r="B142" s="11" t="s">
        <v>236</v>
      </c>
      <c r="C142" s="11" t="s">
        <v>237</v>
      </c>
      <c r="D142" s="636" t="s">
        <v>204</v>
      </c>
      <c r="E142" s="12" t="s">
        <v>240</v>
      </c>
    </row>
    <row r="143" spans="2:5" ht="24.95" customHeight="1">
      <c r="B143" s="11" t="s">
        <v>236</v>
      </c>
      <c r="C143" s="11" t="s">
        <v>237</v>
      </c>
      <c r="D143" s="636" t="s">
        <v>204</v>
      </c>
      <c r="E143" s="12" t="s">
        <v>241</v>
      </c>
    </row>
    <row r="144" spans="2:5" ht="24.95" customHeight="1">
      <c r="B144" s="11" t="s">
        <v>236</v>
      </c>
      <c r="C144" s="11" t="s">
        <v>237</v>
      </c>
      <c r="D144" s="636" t="s">
        <v>204</v>
      </c>
      <c r="E144" s="12" t="s">
        <v>919</v>
      </c>
    </row>
    <row r="145" spans="2:5" ht="24.95" customHeight="1">
      <c r="B145" s="11" t="s">
        <v>236</v>
      </c>
      <c r="C145" s="11" t="s">
        <v>237</v>
      </c>
      <c r="D145" s="636" t="s">
        <v>204</v>
      </c>
      <c r="E145" s="12" t="s">
        <v>242</v>
      </c>
    </row>
    <row r="146" spans="2:5" ht="24.95" customHeight="1">
      <c r="B146" s="11" t="s">
        <v>236</v>
      </c>
      <c r="C146" s="11" t="s">
        <v>237</v>
      </c>
      <c r="D146" s="636" t="s">
        <v>204</v>
      </c>
      <c r="E146" s="12" t="s">
        <v>243</v>
      </c>
    </row>
    <row r="147" spans="2:5" ht="24.95" customHeight="1">
      <c r="B147" s="11" t="s">
        <v>236</v>
      </c>
      <c r="C147" s="11" t="s">
        <v>237</v>
      </c>
      <c r="D147" s="636" t="s">
        <v>204</v>
      </c>
      <c r="E147" s="12" t="s">
        <v>244</v>
      </c>
    </row>
    <row r="148" spans="2:5" ht="24.95" customHeight="1">
      <c r="B148" s="11" t="s">
        <v>236</v>
      </c>
      <c r="C148" s="11" t="s">
        <v>238</v>
      </c>
      <c r="D148" s="688" t="s">
        <v>204</v>
      </c>
      <c r="E148" s="12" t="s">
        <v>245</v>
      </c>
    </row>
    <row r="149" spans="2:5" ht="24.95" customHeight="1">
      <c r="B149" s="11" t="s">
        <v>236</v>
      </c>
      <c r="C149" s="11" t="s">
        <v>238</v>
      </c>
      <c r="D149" s="688" t="s">
        <v>204</v>
      </c>
      <c r="E149" s="12" t="s">
        <v>246</v>
      </c>
    </row>
    <row r="150" spans="2:5" ht="24.95" customHeight="1">
      <c r="B150" s="11" t="s">
        <v>236</v>
      </c>
      <c r="C150" s="11" t="s">
        <v>238</v>
      </c>
      <c r="D150" s="688" t="s">
        <v>204</v>
      </c>
      <c r="E150" s="12" t="s">
        <v>247</v>
      </c>
    </row>
    <row r="151" spans="2:5" ht="24.95" customHeight="1">
      <c r="B151" s="11" t="s">
        <v>236</v>
      </c>
      <c r="C151" s="11" t="s">
        <v>238</v>
      </c>
      <c r="D151" s="688" t="s">
        <v>204</v>
      </c>
      <c r="E151" s="12" t="s">
        <v>248</v>
      </c>
    </row>
  </sheetData>
  <sheetProtection algorithmName="SHA-512" hashValue="nfYkJ4BtfwKQ4Yid/2bJqIoXtcy/jJX9m0s/LLhhcF+y+Z9fWZHC75iLSm/0AW9VXZ5SmiQGwTBEAU1nO2HS4g==" saltValue="vSuES7lTn6bP3fPx0QTh5A==" spinCount="100000" sheet="1" objects="1" scenarios="1" formatColumns="0" formatRows="0" autoFilter="0"/>
  <autoFilter ref="B5:E151" xr:uid="{542182F0-7782-406D-AB6A-8E4B1F6773C1}"/>
  <phoneticPr fontId="2" type="noConversion"/>
  <hyperlinks>
    <hyperlink ref="D69" location="'Recursos hídricos'!C6" display="GRI 303-1" xr:uid="{16BF7D7E-E046-4776-887C-166E1882166A}"/>
    <hyperlink ref="D70" location="'Recursos hídricos'!C22" display="GRI 303-2" xr:uid="{83FD0314-303F-48AD-8AAF-7B5A74D85155}"/>
    <hyperlink ref="D71" location="'Recursos hídricos'!C28" display="GRI 303-3" xr:uid="{F1C5424B-483E-47F2-B1BC-24B0027CEFCA}"/>
    <hyperlink ref="D72" location="'Recursos hídricos'!C66" display="GRI 303-4" xr:uid="{CC14392E-D9F8-49C4-8A4A-ECD69511F3B1}"/>
    <hyperlink ref="D73" location="'Recursos hídricos'!C84" display="GRI 303-5" xr:uid="{D9E4707B-EF03-43BE-829F-067A26EF3430}"/>
    <hyperlink ref="D74" location="'Recursos hídricos'!C93" display="SASB IF-EU-140a.1" xr:uid="{1D18FC04-33F1-49D8-AB89-BECC5D6E083E}"/>
    <hyperlink ref="D75" location="'Recursos hídricos'!C97" display="SASB IF-EU-140a.3" xr:uid="{4E1FD002-1AF5-450A-8665-C8060B01154C}"/>
    <hyperlink ref="D77" location="'Emissões atmosféricas'!C6" display="SASB IF-EU-120a.1" xr:uid="{F1ECB900-FD85-4FB3-9FE2-D5EBB9E8E1A9}"/>
    <hyperlink ref="D76" location="'Emissões atmosféricas'!C13" display="GRI 305-7" xr:uid="{9F8E2B2E-DB16-442A-97BB-AF13B4206ABA}"/>
    <hyperlink ref="D78" location="'Emissões atmosféricas'!C14" display="SASB EM-EP-120a.1" xr:uid="{C82A1DAF-F636-46BC-9A26-A398E409555F}"/>
    <hyperlink ref="D79" location="Resíduos!C6" display="GRI 306-1" xr:uid="{98B9C87B-0139-4F79-ABB9-F3EBAAAFE544}"/>
    <hyperlink ref="D80" location="Resíduos!C13" display="GRI 306-2" xr:uid="{6BBA5ACD-00CA-4E15-B22F-D88208FBE117}"/>
    <hyperlink ref="D81" location="Resíduos!C23" display="GRI 306-3" xr:uid="{03A0F5DE-B0B0-414F-AD1D-5E3A732885A1}"/>
    <hyperlink ref="D82" location="Resíduos!C24" display="GRI 306-4" xr:uid="{F91A27CD-AED7-4A4E-A901-154E64C40270}"/>
    <hyperlink ref="D83" location="Resíduos!C25" display="GRI 306-5" xr:uid="{470F5189-C642-490F-B700-30B9637894CE}"/>
    <hyperlink ref="D84" location="Resíduos!C52" display="SASB IF-EU-150a.1 " xr:uid="{61712D79-078D-4A6D-ABA7-C6620F5D7AC6}"/>
    <hyperlink ref="D85" location="'Atração, desenvolvimento'!C6" display="GRI 3-3" xr:uid="{9FDB64D2-EEFC-497E-B78C-988C5DDA35DE}"/>
    <hyperlink ref="D86" location="'Atração, desenvolvimento'!C13" display="GRI 404-1" xr:uid="{6E46092B-2FF9-49A0-AA1A-2C2CE60093A5}"/>
    <hyperlink ref="D87" location="'Atração, desenvolvimento'!C34" display="GRI 404-2" xr:uid="{5D68D85F-50F3-4653-B21C-2638C2588A79}"/>
    <hyperlink ref="D88" location="'Diversidade e inclusão'!C6" display="GRI 405-1" xr:uid="{45AAAB4C-6DCE-4F13-93C4-1DE24F89682F}"/>
    <hyperlink ref="D89" location="'Diversidade e inclusão'!C88" display="GRI 405-2" xr:uid="{36D54F34-C985-4828-B818-10932A74E92B}"/>
    <hyperlink ref="D90" location="'Saúde, bem-estar e segurança'!C7" display="GRI 3-3" xr:uid="{E30105C8-0B69-47D6-934B-2175B5A0C9FF}"/>
    <hyperlink ref="D91" location="'Saúde, bem-estar e segurança'!C28" display="GRI 401-3" xr:uid="{8C2A1398-5CA6-4996-9DA2-8994BACFFBBD}"/>
    <hyperlink ref="D92" location="'Saúde, bem-estar e segurança'!C40" display="GRI 402-1" xr:uid="{0C92138B-9BBE-40A0-87FB-28AE4DB9325A}"/>
    <hyperlink ref="D93" location="'Saúde, bem-estar e segurança'!C46" display="GRI 403-1" xr:uid="{6A633D41-DE64-4FD3-BE6F-951F8FC1FBA8}"/>
    <hyperlink ref="D94" location="'Saúde, bem-estar e segurança'!C56" display="GRI 403-2" xr:uid="{49596005-D93F-4A4F-BB2F-97146BF6BF90}"/>
    <hyperlink ref="D95" location="'Saúde, bem-estar e segurança'!C69" display="GRI 403-3" xr:uid="{901B609F-F195-410B-AA5B-BAA3D05673BE}"/>
    <hyperlink ref="D96" location="'Saúde, bem-estar e segurança'!C82" display="GRI 403-4" xr:uid="{B9606C94-5AAD-47CF-9FCB-60A0FF6A8E03}"/>
    <hyperlink ref="D97" location="'Saúde, bem-estar e segurança'!C91" display="GRI 403-5" xr:uid="{1BCB968B-38C2-43A4-B969-D863B5DE67BE}"/>
    <hyperlink ref="D98" location="'Saúde, bem-estar e segurança'!C97" display="GRI 403-6" xr:uid="{F5773AD6-0882-427C-8F21-86071EAC03BC}"/>
    <hyperlink ref="D99" location="'Saúde, bem-estar e segurança'!C113" display="GRI 403-7" xr:uid="{5ED10B21-C802-4928-8724-28393507E9C7}"/>
    <hyperlink ref="D100" location="'Saúde, bem-estar e segurança'!C126" display="GRI 403-8" xr:uid="{282BBAE4-2125-448B-AC29-56A438C51D7A}"/>
    <hyperlink ref="D101" location="'Saúde, bem-estar e segurança'!C136" display="GRI 403-9" xr:uid="{0B85F2DD-682F-41C3-98F0-615851ED8289}"/>
    <hyperlink ref="D102" location="'Saúde, bem-estar e segurança'!C155" display="GRI 403-10" xr:uid="{6178D5CC-E8C9-4D9B-BCB8-20BABE59243F}"/>
    <hyperlink ref="D103" location="'Saúde, bem-estar e segurança'!C165" display="GRI EU16" xr:uid="{99270852-4C8A-4BF0-A7DD-4813B5115464}"/>
    <hyperlink ref="D104" location="'Saúde, bem-estar e segurança'!C179" display="SASB EM-EP-320a.1" xr:uid="{29B20CB9-D686-42BD-8A61-50DD507AF73A}"/>
    <hyperlink ref="D105" location="'Saúde, bem-estar e segurança'!C180" display="SASB EM-EP-320a.2" xr:uid="{4EC70AB4-6F23-43FA-83C3-371EA9DA1445}"/>
    <hyperlink ref="D106" location="'Saúde, bem-estar e segurança'!C193" display="SASB IF-EU-320a.1" xr:uid="{FABABEF9-26A4-41F0-A65B-FC81A1633C07}"/>
    <hyperlink ref="D107" location="'Gestão de pessoas'!C6" display="GRI 2-7" xr:uid="{6586D988-DE44-4E62-A582-B40D24DCD846}"/>
    <hyperlink ref="D108" location="'Gestão de pessoas'!C36" display="GRI 2-8" xr:uid="{889B5FE3-24CE-4E65-8411-E4AA5D290954}"/>
    <hyperlink ref="D109" location="'Gestão de pessoas'!C51" display="GRI 202-2" xr:uid="{19AF1B48-FAAC-4DB5-BA1E-469A0EB84830}"/>
    <hyperlink ref="D110" location="'Gestão de pessoas'!C56" display="GRI 401-1" xr:uid="{CA12674F-1CB6-45AC-91B8-779F6C8EC4C0}"/>
    <hyperlink ref="D111" location="'Gestão de pessoas'!C92" display="GRI EU14" xr:uid="{B64E9D31-2437-4F8B-8A78-8B2C0FC92890}"/>
    <hyperlink ref="D112" location="'Remuneração e benefícios'!C6" display="GRI 401-2" xr:uid="{B517DD3D-B554-4B88-9747-FD82750B56D4}"/>
    <hyperlink ref="D113" location="'Remuneração e benefícios'!C17" display="GRI 202-1" xr:uid="{35B5CF67-B1D3-4629-B947-4290B0A5E44A}"/>
    <hyperlink ref="D114" location="'Impacto socioeconômico e desenv'!C6" display="GRI 3-3" xr:uid="{6C75F747-FE12-40A9-87B3-C4DB27CE8B42}"/>
    <hyperlink ref="D115" location="'Impacto socioeconômico e desenv'!C32" display="GRI 203-2" xr:uid="{995A6233-BB2F-4600-9234-4D4DF07A1E9D}"/>
    <hyperlink ref="D116" location="'Impacto socioeconômico e desenv'!C42" display="GRI 411-1" xr:uid="{7B2CDEB1-4E96-4D65-AE21-7027E1D9218E}"/>
    <hyperlink ref="D117" location="'Impacto socioeconômico e desenv'!C49" display="GRI 413-1" xr:uid="{1E27A7F8-7E67-4D38-B724-9FB572A11AE2}"/>
    <hyperlink ref="D118" location="'Impacto socioeconômico e desenv'!C55" display="GRI 413-2" xr:uid="{7A43C3CC-FE03-48BB-A04B-2A7C32BCFC95}"/>
    <hyperlink ref="D119" location="'Impacto socioeconômico e desenv'!C66" display="GRI EU20" xr:uid="{21058F8F-014C-4B5C-9C8B-649819978E2F}"/>
    <hyperlink ref="D120" location="'Impacto socioeconômico e desenv'!C81" display="GRI 11.7.6" xr:uid="{CD0AE33F-2F9A-4FA6-B014-931542BE60A8}"/>
    <hyperlink ref="D121" location="'Impacto socioeconômico e desenv'!C85" display="GRI 11.15.4 - 12.9.4" xr:uid="{D33694DF-8FC5-4A97-8061-98415D927571}"/>
    <hyperlink ref="D122" location="'Impacto socioeconômico e desenv'!C93" display="SASB EM-EP-210b.1" xr:uid="{95789C75-50B8-4C5B-98A5-A314C1E4886C}"/>
    <hyperlink ref="D123" location="'Gestão da cadeia de suprimentos'!C6" display="GRI 3-3" xr:uid="{F62A0A58-0C1C-4117-A7F8-64A6D3C33A0D}"/>
    <hyperlink ref="D124" location="'Gestão da cadeia de suprimentos'!C15" display="GRI 204-1" xr:uid="{F5D9F817-3AF8-472D-AE54-5085F6096373}"/>
    <hyperlink ref="D125" location="'Gestão da cadeia de suprimentos'!C31" display="GRI 308-2" xr:uid="{01B20192-366B-4C0B-A7D6-A9EC8BE0C155}"/>
    <hyperlink ref="D126" location="'Gestão da cadeia de suprimentos'!C34" display="GRI 408-1" xr:uid="{D02D4D06-329F-4A27-A7C7-CEF5C558285A}"/>
    <hyperlink ref="D127" location="'Gestão da cadeia de suprimentos'!C42" display="GRI 409-1" xr:uid="{76E8304F-B4F5-4A0F-9473-FF90DD52FE24}"/>
    <hyperlink ref="D128" location="'Gestão da cadeia de suprimentos'!C51" display="GRI 414-1" xr:uid="{99807728-4542-45C7-910B-1C4D895F2AA0}"/>
    <hyperlink ref="D129" location="'Gestão de emergência'!C6" display="GRI 3-3" xr:uid="{A38A48D3-5A38-4C27-B51C-541DB54407D9}"/>
    <hyperlink ref="D130" location="'Gestão de emergência'!C15" display="GRI 11.8.3" xr:uid="{ECCB445A-C722-429D-B51F-BA980D85C978}"/>
    <hyperlink ref="D131" location="'Gestão de emergência'!C18" display="GRI 12.13.3" xr:uid="{089D757B-D6E8-4F5F-B4CC-F89A9D9801B2}"/>
    <hyperlink ref="D132" location="'Inovações e novas oportunidades'!C6" display="GRI 3-3" xr:uid="{E1256384-632A-4E09-A57A-BB291DF5BA74}"/>
    <hyperlink ref="D133" location="'Inovações e novas oportunidades'!C23" display="GRI EU8" xr:uid="{4E7D4F18-DC40-4626-A4F3-5D2D0DC0E2F3}"/>
    <hyperlink ref="D134" location="'Ativos e desempenho'!C6" display="GRI EU6" xr:uid="{5CA183E4-6A60-4228-9DD8-20508572209E}"/>
    <hyperlink ref="D135" location="'Ativos e desempenho'!C11" display="GRI EU11" xr:uid="{30EA09BA-0770-4BB7-B574-F18BA1989423}"/>
    <hyperlink ref="D136" location="'Ativos e desempenho'!C31" display="GRI 11.7.4" xr:uid="{49062A69-E727-480C-AA6F-084CD4651109}"/>
    <hyperlink ref="D137" location="'Ativos e desempenho'!C35" display="GRI 11.7.5" xr:uid="{9AC2EFBD-F9EB-4506-8EE2-FC201CF7F275}"/>
    <hyperlink ref="D138" location="'Ativos e desempenho'!C39" display="SASB EM-EP-420a.1" xr:uid="{42801230-04D7-4223-B1CE-8C4EB2799B63}"/>
    <hyperlink ref="D139" location="'Ativos e desempenho'!C49" display="GRI EU1" xr:uid="{79DA09C7-3A87-498B-8841-CAA239B03C25}"/>
    <hyperlink ref="D140" location="'Ativos e desempenho'!C86" display="GRI EU2" xr:uid="{2E5E2B7E-89D9-4F8C-946D-C0B1D9D8A907}"/>
    <hyperlink ref="D141" location="'Contribuições socioambientais'!C6" display="Indicador Próprio" xr:uid="{602931B8-72AA-43E1-9D18-E6FB7BE341D7}"/>
    <hyperlink ref="D142:D147" location="'Contribuições socioambientais'!C6" display="Indicador Próprio" xr:uid="{E31AE71C-5954-4F58-8AF6-DF9791BF9793}"/>
    <hyperlink ref="D142" location="'Contribuições socioambientais'!C17" display="Indicador Próprio" xr:uid="{AAAA463C-1425-4D78-B3C4-C8F54555B007}"/>
    <hyperlink ref="D143" location="'Contribuições socioambientais'!C29" display="Indicador Próprio" xr:uid="{914ADA1E-444B-4E44-BB46-708A08849E18}"/>
    <hyperlink ref="D144" location="'Contribuições socioambientais'!C36" display="Indicador Próprio" xr:uid="{1983EE48-5730-4F07-852F-22DA2E4A7825}"/>
    <hyperlink ref="D145" location="'Contribuições socioambientais'!C44" display="Indicador Próprio" xr:uid="{C2C8053C-A1E5-4386-843E-627275E2605A}"/>
    <hyperlink ref="D146" location="'Contribuições socioambientais'!C50" display="Indicador Próprio" xr:uid="{937B6BD7-B220-4791-AD25-AB28E134EF5F}"/>
    <hyperlink ref="D147" location="'Contribuições socioambientais'!C62" display="Indicador Próprio" xr:uid="{C1135E14-861D-406A-9BFB-9C1C270507D3}"/>
    <hyperlink ref="D148" location="'Impostos e participações do gov'!C6" display="Indicador Próprio" xr:uid="{A3943630-20FD-46E7-964F-C8FF6E0DD770}"/>
    <hyperlink ref="D149:D151" location="'Impostos e participações do gov'!C6" display="Indicador Próprio" xr:uid="{A92CC8D3-0D23-42EC-8DAF-8B81CE212C75}"/>
    <hyperlink ref="D149" location="'Impostos e participações do gov'!C12" display="Indicador Próprio" xr:uid="{6F6651B6-754C-4472-B406-BADB6FD4FFC4}"/>
    <hyperlink ref="D150" location="'Impostos e participações do gov'!C22" display="Indicador Próprio" xr:uid="{B31DC1D4-D9CE-4EA7-A89F-2E0024789CA9}"/>
    <hyperlink ref="D151" location="'Impostos e participações do gov'!C39" display="Indicador Próprio" xr:uid="{6CEE0259-5FC4-4D41-9E86-8410A7334657}"/>
    <hyperlink ref="D6" location="'Sobre este relatório'!C6" display="GRI 2-2 " xr:uid="{E80C5249-21F2-440C-A950-7DEB3B7116F4}"/>
    <hyperlink ref="D7" location="'Sobre este relatório'!C14" display="GRI 2-3 " xr:uid="{2F5C3856-6D0E-4BA6-9528-3E35A6CF92E9}"/>
    <hyperlink ref="D8" location="'Sobre este relatório'!C18" display="GRI 2-14 " xr:uid="{AC5591B7-DB13-4EB4-8EC1-C8FEFAFCB374}"/>
    <hyperlink ref="D9" location="'Dupla materialidade'!C6" display="GRI 3-1" xr:uid="{1A5CE9EF-B37B-443C-B559-92493861DD1E}"/>
    <hyperlink ref="D10" location="'Dupla materialidade'!C21" display="GRI 3-2" xr:uid="{EB71261A-86C8-4065-BE0A-FC8E34C99713}"/>
    <hyperlink ref="D11" location="Perfil!C6" display="GRI 2-1" xr:uid="{EC252537-3FF7-4BDA-8861-A3267F2A5E9B}"/>
    <hyperlink ref="D12" location="Perfil!C11" display="GRI 2-6" xr:uid="{EFDD1B01-CCC8-46CD-81F6-D828FACFFB99}"/>
    <hyperlink ref="D13" location="'Planejamento estratégico'!C6" display="GRI 2-29" xr:uid="{4CAAF202-8E1D-489C-9949-886CDAB13D9F}"/>
    <hyperlink ref="D14" location="'Planejamento estratégico'!C20" display="Indicador Próprio" xr:uid="{7C3E5A68-E18B-43F8-AE08-794C74DD058F}"/>
    <hyperlink ref="D15" location="'Relações governamentais e advoc'!C6" display="GRI 3-3" xr:uid="{AA896CFD-66B0-49F6-BD89-41B6AE7AB4C8}"/>
    <hyperlink ref="D16" location="'Relações governamentais e advoc'!C19" display="GRI 207-3" xr:uid="{233FA166-B990-4D2D-B2D3-4E946FBC2D24}"/>
    <hyperlink ref="D17" location="'Relações governamentais e advoc'!C25" display="GRI 2-28" xr:uid="{BE505042-460C-49D3-B10B-478FD677AF29}"/>
    <hyperlink ref="D18" location="'Estrutura corporativa'!C6" display="GRI 2-9" xr:uid="{52F35651-80FD-4C9B-8485-0A6FF05F76B7}"/>
    <hyperlink ref="D19" location="'Estrutura corporativa'!C24" display="GRI 2-10" xr:uid="{0910DCF2-1014-4355-ABA2-C49AA7CE8408}"/>
    <hyperlink ref="D20" location="'Estrutura corporativa'!C34" display="GRI 2-12" xr:uid="{24A2F575-2AAE-40D5-966A-7806FB000811}"/>
    <hyperlink ref="D21" location="'Estrutura corporativa'!C43" display="GRI 2-13" xr:uid="{3374388B-9749-41B9-A8AA-69661F5E6BC4}"/>
    <hyperlink ref="D22" location="'Estrutura corporativa'!C48" display="GRI 2-15" xr:uid="{A2152F34-17DC-4885-B8AB-2BC4D9E02C1D}"/>
    <hyperlink ref="D23" location="'Estrutura corporativa'!C55" display="GRI 2-16" xr:uid="{96EA62E6-2F44-4A06-A565-D0EF3CF020EA}"/>
    <hyperlink ref="D24" location="'Estrutura corporativa'!C60" display="GRI 2-17" xr:uid="{B5171349-4D69-4E81-8B87-1EDEAAE69ABE}"/>
    <hyperlink ref="D25" location="'Estrutura corporativa'!C65" display="GRI 2-18" xr:uid="{889FE82E-9353-41B9-AE65-B8AB69F65B76}"/>
    <hyperlink ref="D26" location="'Estrutura corporativa'!C69" display="TCFD 4.a" xr:uid="{416E910D-5393-49A0-80A6-9590A7930F93}"/>
    <hyperlink ref="D27" location="'Ética, integridade e compliance'!C6" display="GRI 2-26" xr:uid="{EC735533-9612-409A-9BEA-C1803E0AC195}"/>
    <hyperlink ref="D28" location="'Ética, integridade e compliance'!C16" display="GRI 3-3" xr:uid="{F305148E-C009-46F3-95A1-C7E4ED1ECBBB}"/>
    <hyperlink ref="D29" location="'Ética, integridade e compliance'!C34" display="GRI 205-1" xr:uid="{387BAB1C-43A3-47FB-A806-4A767F6E3CFE}"/>
    <hyperlink ref="D30" location="'Ética, integridade e compliance'!C38" display="GRI 205-2" xr:uid="{A041BA6E-9230-4820-8F80-6A9556A21C22}"/>
    <hyperlink ref="D31" location="'Ética, integridade e compliance'!C53" display="SASB EM-EP-510a.2" xr:uid="{54C931D7-BD09-4EC4-B479-CBAA0EBBC748}"/>
    <hyperlink ref="D32" location="'Regulamentações, gestão de risc'!C6" display="GRI 201-2 " xr:uid="{1B78882E-A797-4C93-8AC7-1A4E7935F43B}"/>
    <hyperlink ref="D33" location="'Regulamentações, gestão de risc'!C20" display="SASB EM-EP-530a.1 " xr:uid="{F5C1330F-CDAC-4006-90CE-01AD11972B83}"/>
    <hyperlink ref="D34" location="'Regulamentações, gestão de risc'!C34" display="GRI 207-1 " xr:uid="{37515170-AE44-477A-8583-65D847F10168}"/>
    <hyperlink ref="D35" location="'Regulamentações, gestão de risc'!C43" display="GRI 207-2 " xr:uid="{12C4CF2A-C808-474D-9145-AFAECA76A9A9}"/>
    <hyperlink ref="D36" location="'Regulamentações, gestão de risc'!C52" display="SASB EM-EP-540a.2 " xr:uid="{11762C06-6F29-4C49-851C-2A328549030F}"/>
    <hyperlink ref="D37" location="'Políticas e processos de remune'!C6" display="GRI 2-19 " xr:uid="{2711A95D-3561-4F63-BBC5-7B32371270C5}"/>
    <hyperlink ref="D38" location="'Políticas e processos de remune'!C25" display="GRI 2-20" xr:uid="{A0BEEAC4-894D-4E55-BB1E-9ABD219F0E23}"/>
    <hyperlink ref="D39" location="'Políticas e processos de remune'!C35" display="GRI 2-21" xr:uid="{BAB7101C-BE27-4103-8447-D12EBC9A4404}"/>
    <hyperlink ref="D40" location="'Políticas e processos de remune'!C39" display="GRI 2-23" xr:uid="{992D8531-7882-4852-AD84-3107DC34866B}"/>
    <hyperlink ref="D41" location="'Políticas e processos de remune'!C50" display="GRI 2-24" xr:uid="{05583363-AC76-4598-9EAB-1892FF1D8FD2}"/>
    <hyperlink ref="D42" location="'Desempenho econômico-financeiro'!C6" display="GRI 201-1" xr:uid="{B1616741-991A-44F6-8F05-2BD837372691}"/>
    <hyperlink ref="D43" location="'Desempenho econômico-financeiro'!C23" display="GRI 201-4" xr:uid="{899549EA-48D7-418B-95F2-7F7DEB9A503F}"/>
    <hyperlink ref="D44" location="'Desempenho econômico-financeiro'!C32" display="GRI 207-4" xr:uid="{71CB98D3-0F65-4269-A1EC-7E7A63971667}"/>
    <hyperlink ref="D45" location="'Desempenho econômico-financeiro'!C49" display="SASB EM-EP-420a.3" xr:uid="{02ADCDCB-04AB-45A9-AA93-4A7952A307EF}"/>
    <hyperlink ref="D46" location="'Gestão responsável dos recursos'!C6" display="GRI 2-25" xr:uid="{5B019144-7894-40FB-887B-19FB77F928A2}"/>
    <hyperlink ref="D47" location="'Gestão responsável dos recursos'!C18" display="GRI 3-3" xr:uid="{5BE510BB-F92A-462C-8964-36EADA850EC6}"/>
    <hyperlink ref="D48" location="'Estratégia climática &amp; transiçã'!C6" display="GRI 3-3" xr:uid="{F8EE63E4-994D-42F4-87A6-7D0E9D5F7F21}"/>
    <hyperlink ref="D49" location="'Estratégia climática &amp; transiçã'!C21" display="GRI 305-1" xr:uid="{D8D57AEA-C92C-431C-900F-09F118F60604}"/>
    <hyperlink ref="D50" location="'Estratégia climática &amp; transiçã'!C55" display="GRI 305-2" xr:uid="{6EEC2875-8BF2-4743-BA8B-A5A3D71143F8}"/>
    <hyperlink ref="D51" location="'Estratégia climática &amp; transiçã'!C65" display="GRI 305-3" xr:uid="{A5EEEF08-E098-4155-9F23-4E961C241DB5}"/>
    <hyperlink ref="D52" location="'Estratégia climática &amp; transiçã'!C83" display="GRI 305-4" xr:uid="{E4C8BF85-9E48-44FB-8969-67839012209C}"/>
    <hyperlink ref="D55" location="'Estratégia climática &amp; transiçã'!C22" display="SASB IF-EU-110a.1" xr:uid="{4F210B06-EFC2-4946-8216-ACBEA0BFFC11}"/>
    <hyperlink ref="D56" location="'Estratégia climática &amp; transiçã'!C56" display="SASB IF-EU-110a.2" xr:uid="{263404EB-65F2-406A-BB0F-4AA663A0A4D4}"/>
    <hyperlink ref="D53" location="'Estratégia climática &amp; transiçã'!C103" display="GRI 305-5" xr:uid="{500556C4-39FF-4315-A3C9-9D28AA86E920}"/>
    <hyperlink ref="D54" location="'Estratégia climática &amp; transiçã'!C107" display="GRI 11.2.4 - 12.2.4" xr:uid="{02E443C6-2FCE-4E18-A02C-A1E56A233057}"/>
    <hyperlink ref="D57" location="'Estratégia climática &amp; transiçã'!C112" display="SASB EM-EP-110a.3" xr:uid="{9C9621F3-606C-4351-9617-2AB757D8515C}"/>
    <hyperlink ref="D58" location="'Estratégia climática &amp; transiçã'!C122" display="TCFD 4.b" xr:uid="{C7F4B72A-5A02-4E65-9A01-48B4E75C6FF3}"/>
    <hyperlink ref="D59" location="'Estratégia climática &amp; transiçã'!C135" display="TCFD 4.c" xr:uid="{B93E6B3D-2811-48F6-807F-AFD979601C48}"/>
    <hyperlink ref="D60" location="Energia!C6" display="GRI 3-3" xr:uid="{0FA709A0-A10A-448A-9035-309AE9812755}"/>
    <hyperlink ref="D61" location="Energia!C21" display="GRI 302-1" xr:uid="{F7A6EF32-A7CC-437E-9EA4-CCF87E8F6DB9}"/>
    <hyperlink ref="D62" location="Energia!C50" display="GRI 302-2" xr:uid="{36BD8C30-1378-4BDD-B51A-627EE94A7F76}"/>
    <hyperlink ref="D63" location="Energia!C56" display="GRI 302-3" xr:uid="{CB7D6721-2F4C-47FF-BA33-9968EE3493AA}"/>
    <hyperlink ref="D64" location="'Biodiversidade e ecossistemas'!C6" display="GRI 3-3" xr:uid="{E2B16A72-D511-451C-BB72-28B2E98F28AC}"/>
    <hyperlink ref="D65" location="'Biodiversidade e ecossistemas'!C22" display="GRI 101-1" xr:uid="{4DD433A2-79E2-447D-8777-4D2ACBDB44A6}"/>
    <hyperlink ref="D66" location="'Biodiversidade e ecossistemas'!C36" display="GRI 101-2" xr:uid="{50C4716E-76B1-4B9A-B3E4-A1E58367DEC4}"/>
    <hyperlink ref="D67" location="'Biodiversidade e ecossistemas'!C49" display="GRI 101-4" xr:uid="{8F1F5BD4-1D5B-4305-A26B-14FA419E3CA3}"/>
    <hyperlink ref="D68" location="'Biodiversidade e ecossistemas'!C54" display="SASB EM-EP-160a.1" xr:uid="{B4FD7CF8-B8F7-4524-889A-9A45C7150F91}"/>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5D02-CEE5-45C2-8030-40B927717E05}">
  <sheetPr>
    <tabColor rgb="FF695E4A"/>
  </sheetPr>
  <dimension ref="A1:AT263"/>
  <sheetViews>
    <sheetView showGridLines="0" workbookViewId="0">
      <pane xSplit="1" ySplit="2" topLeftCell="B3" activePane="bottomRight" state="frozen"/>
      <selection pane="topRight" activeCell="B1" sqref="B1"/>
      <selection pane="bottomLeft" activeCell="A3" sqref="A3"/>
      <selection pane="bottomRight"/>
    </sheetView>
  </sheetViews>
  <sheetFormatPr defaultColWidth="0" defaultRowHeight="15"/>
  <cols>
    <col min="1" max="1" width="33.7109375" style="279" customWidth="1"/>
    <col min="2" max="2" width="3.7109375" style="254" customWidth="1"/>
    <col min="3" max="9" width="20.85546875" style="262" customWidth="1"/>
    <col min="10" max="12" width="14.140625" style="262" customWidth="1"/>
    <col min="13" max="13" width="9.140625" style="262" customWidth="1"/>
    <col min="14" max="21" width="14.140625" style="262" hidden="1" customWidth="1"/>
    <col min="22" max="23" width="30" style="262" hidden="1" customWidth="1"/>
    <col min="24" max="31" width="18.140625" style="262" hidden="1" customWidth="1"/>
    <col min="32" max="33" width="18.140625" style="255" hidden="1" customWidth="1"/>
    <col min="34" max="16384" width="0" style="255" hidden="1"/>
  </cols>
  <sheetData>
    <row r="1" spans="1:46" s="62" customFormat="1" ht="24.95" customHeight="1">
      <c r="A1" s="140"/>
      <c r="B1" s="58"/>
      <c r="C1" s="58"/>
      <c r="D1" s="58"/>
      <c r="E1" s="59"/>
      <c r="F1" s="60"/>
      <c r="G1" s="60"/>
      <c r="H1" s="60"/>
      <c r="I1" s="60"/>
      <c r="J1" s="60"/>
      <c r="K1" s="60"/>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s="62" customFormat="1" ht="24.95" customHeight="1">
      <c r="A2" s="96"/>
      <c r="B2" s="60"/>
      <c r="C2" s="97"/>
      <c r="D2" s="60"/>
      <c r="E2" s="95"/>
      <c r="F2" s="95"/>
      <c r="G2" s="95"/>
      <c r="H2" s="95"/>
      <c r="I2" s="95"/>
      <c r="J2" s="60"/>
      <c r="K2" s="60"/>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s="62" customFormat="1" ht="24.95" customHeight="1">
      <c r="A3" s="96"/>
      <c r="B3" s="60"/>
      <c r="C3" s="576" t="str">
        <f>Índice!B139</f>
        <v xml:space="preserve">MANUFATURED CAPITAL </v>
      </c>
      <c r="D3" s="60"/>
      <c r="E3" s="593" t="s">
        <v>172</v>
      </c>
      <c r="F3" s="593" t="s">
        <v>173</v>
      </c>
      <c r="G3" s="593" t="s">
        <v>174</v>
      </c>
      <c r="H3" s="593" t="s">
        <v>175</v>
      </c>
      <c r="I3" s="593" t="s">
        <v>176</v>
      </c>
      <c r="J3" s="60"/>
      <c r="K3" s="60"/>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s="62" customFormat="1" ht="24.95" customHeight="1">
      <c r="A4" s="96"/>
      <c r="B4" s="60"/>
      <c r="C4" s="118" t="str">
        <f>Índice!C139</f>
        <v>Assets and performance</v>
      </c>
      <c r="D4" s="60"/>
      <c r="E4" s="593" t="s">
        <v>170</v>
      </c>
      <c r="F4" s="593" t="s">
        <v>171</v>
      </c>
      <c r="G4" s="501"/>
      <c r="H4" s="501"/>
      <c r="I4" s="501"/>
      <c r="J4" s="60"/>
      <c r="K4" s="60"/>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s="62" customFormat="1" ht="24.95" customHeight="1">
      <c r="A5" s="96"/>
      <c r="B5" s="60"/>
      <c r="C5" s="102"/>
      <c r="D5" s="95"/>
      <c r="E5" s="63"/>
      <c r="F5" s="63"/>
      <c r="G5" s="95"/>
      <c r="H5" s="95"/>
      <c r="I5" s="95"/>
      <c r="J5" s="60"/>
      <c r="K5" s="60"/>
      <c r="L5" s="102"/>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s="62" customFormat="1" ht="24.95" customHeight="1">
      <c r="A6" s="96"/>
      <c r="B6" s="60"/>
      <c r="C6" s="577" t="str">
        <f>Índice!D134</f>
        <v>GRI EU6</v>
      </c>
      <c r="D6" s="928" t="str">
        <f>Índice!E134</f>
        <v>Management approach to ensure short and long-term electricity availability and reliability</v>
      </c>
      <c r="E6" s="929"/>
      <c r="F6" s="929"/>
      <c r="G6" s="929"/>
      <c r="H6" s="929"/>
      <c r="I6" s="929"/>
      <c r="J6" s="60"/>
      <c r="K6" s="60"/>
      <c r="L6" s="102"/>
      <c r="M6" s="95"/>
      <c r="O6" s="63"/>
      <c r="P6" s="63"/>
      <c r="Q6" s="63"/>
      <c r="R6" s="63"/>
      <c r="S6" s="63"/>
      <c r="T6" s="63"/>
      <c r="U6" s="64"/>
      <c r="V6" s="65"/>
      <c r="W6" s="65"/>
      <c r="X6" s="65"/>
      <c r="Y6" s="65"/>
      <c r="Z6" s="66"/>
      <c r="AA6" s="65"/>
      <c r="AB6" s="65"/>
      <c r="AC6" s="65"/>
      <c r="AD6" s="65"/>
      <c r="AE6" s="65"/>
      <c r="AF6" s="65"/>
      <c r="AG6" s="65"/>
      <c r="AH6" s="65"/>
      <c r="AI6" s="65"/>
      <c r="AJ6" s="65"/>
      <c r="AK6" s="65"/>
      <c r="AL6" s="65"/>
      <c r="AM6" s="65"/>
      <c r="AN6" s="65"/>
      <c r="AO6" s="66"/>
      <c r="AP6" s="65"/>
      <c r="AQ6" s="65"/>
      <c r="AR6" s="65"/>
      <c r="AS6" s="65"/>
    </row>
    <row r="7" spans="1:46" s="62" customFormat="1" ht="24.95" customHeight="1">
      <c r="A7" s="94"/>
      <c r="B7" s="60"/>
      <c r="C7" s="940" t="s">
        <v>866</v>
      </c>
      <c r="D7" s="940"/>
      <c r="E7" s="940"/>
      <c r="F7" s="940"/>
      <c r="G7" s="940"/>
      <c r="H7" s="940"/>
      <c r="I7" s="940"/>
      <c r="J7" s="87"/>
      <c r="K7" s="87"/>
      <c r="L7" s="87"/>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s="62" customFormat="1" ht="24.95" customHeight="1">
      <c r="A8" s="98"/>
      <c r="B8" s="76"/>
      <c r="C8" s="717"/>
      <c r="D8" s="717"/>
      <c r="E8" s="717"/>
      <c r="F8" s="717"/>
      <c r="G8" s="717"/>
      <c r="H8" s="717"/>
      <c r="I8" s="717"/>
      <c r="J8" s="87"/>
      <c r="K8" s="87"/>
      <c r="L8" s="87"/>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s="62" customFormat="1" ht="24.95" customHeight="1">
      <c r="A9" s="98"/>
      <c r="B9" s="76"/>
      <c r="C9" s="717"/>
      <c r="D9" s="717"/>
      <c r="E9" s="717"/>
      <c r="F9" s="717"/>
      <c r="G9" s="717"/>
      <c r="H9" s="717"/>
      <c r="I9" s="717"/>
      <c r="J9" s="92"/>
      <c r="K9" s="92"/>
      <c r="L9" s="92"/>
      <c r="M9" s="80"/>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s="62" customFormat="1" ht="24.95" customHeight="1">
      <c r="A10" s="96"/>
      <c r="B10" s="76"/>
      <c r="C10" s="719"/>
      <c r="D10" s="719"/>
      <c r="E10" s="719"/>
      <c r="F10" s="719"/>
      <c r="G10" s="719"/>
      <c r="H10" s="719"/>
      <c r="I10" s="719"/>
      <c r="J10" s="68"/>
      <c r="K10" s="68"/>
      <c r="L10" s="68"/>
      <c r="M10" s="68"/>
    </row>
    <row r="11" spans="1:46" s="62" customFormat="1" ht="24.95" customHeight="1">
      <c r="A11" s="96"/>
      <c r="B11" s="76"/>
      <c r="C11" s="577" t="str">
        <f>Índice!D135</f>
        <v>GRI EU11</v>
      </c>
      <c r="D11" s="928" t="str">
        <f>Índice!E135</f>
        <v>Average generation efficiency of thermal plants by energy source and by regulatory regime</v>
      </c>
      <c r="E11" s="929"/>
      <c r="F11" s="929"/>
      <c r="G11" s="929"/>
      <c r="H11" s="929"/>
      <c r="I11" s="929"/>
      <c r="L11" s="771"/>
      <c r="M11" s="772"/>
      <c r="N11" s="68"/>
      <c r="O11" s="69"/>
      <c r="P11" s="69"/>
      <c r="Q11" s="69"/>
      <c r="R11" s="69"/>
      <c r="S11" s="69"/>
      <c r="T11" s="69"/>
      <c r="U11" s="70"/>
      <c r="V11" s="71"/>
      <c r="W11" s="71"/>
      <c r="X11" s="71"/>
      <c r="Y11" s="71"/>
      <c r="Z11" s="72"/>
      <c r="AA11" s="71"/>
      <c r="AB11" s="71"/>
      <c r="AC11" s="71"/>
      <c r="AD11" s="71"/>
      <c r="AE11" s="71"/>
      <c r="AF11" s="71"/>
      <c r="AG11" s="71"/>
      <c r="AH11" s="71"/>
      <c r="AI11" s="71"/>
      <c r="AJ11" s="71"/>
      <c r="AK11" s="71"/>
      <c r="AL11" s="71"/>
      <c r="AM11" s="71"/>
      <c r="AN11" s="71"/>
      <c r="AO11" s="66"/>
      <c r="AP11" s="65"/>
      <c r="AQ11" s="65"/>
      <c r="AR11" s="65"/>
      <c r="AS11" s="65"/>
    </row>
    <row r="12" spans="1:46" s="62" customFormat="1" ht="24.95" customHeight="1">
      <c r="A12" s="96"/>
      <c r="B12" s="76"/>
      <c r="C12" s="930" t="s">
        <v>867</v>
      </c>
      <c r="D12" s="930"/>
      <c r="E12" s="930"/>
      <c r="F12" s="930"/>
      <c r="G12" s="930"/>
      <c r="H12" s="930"/>
      <c r="I12" s="931"/>
    </row>
    <row r="13" spans="1:46" s="62" customFormat="1" ht="24.95" customHeight="1" thickBot="1">
      <c r="A13" s="96"/>
      <c r="B13" s="76"/>
      <c r="C13" s="933" t="s">
        <v>868</v>
      </c>
      <c r="D13" s="933"/>
      <c r="E13" s="580">
        <v>2022</v>
      </c>
      <c r="F13" s="580">
        <v>2023</v>
      </c>
      <c r="G13" s="581">
        <v>2024</v>
      </c>
      <c r="H13" s="61"/>
    </row>
    <row r="14" spans="1:46" s="62" customFormat="1" ht="24.95" customHeight="1">
      <c r="A14" s="96"/>
      <c r="B14" s="76"/>
      <c r="C14" s="947" t="s">
        <v>869</v>
      </c>
      <c r="D14" s="947"/>
      <c r="E14" s="238" t="s">
        <v>35</v>
      </c>
      <c r="F14" s="238">
        <v>32.11</v>
      </c>
      <c r="G14" s="239">
        <v>35.51</v>
      </c>
      <c r="H14" s="61"/>
    </row>
    <row r="15" spans="1:46" s="62" customFormat="1" ht="24.95" customHeight="1">
      <c r="A15" s="96"/>
      <c r="B15" s="76"/>
      <c r="C15" s="764" t="s">
        <v>870</v>
      </c>
      <c r="D15" s="764"/>
      <c r="E15" s="238" t="s">
        <v>35</v>
      </c>
      <c r="F15" s="238">
        <v>36.630000000000003</v>
      </c>
      <c r="G15" s="239">
        <v>36.979999999999997</v>
      </c>
      <c r="H15" s="61"/>
    </row>
    <row r="16" spans="1:46" s="62" customFormat="1" ht="24.95" customHeight="1">
      <c r="A16" s="96"/>
      <c r="B16" s="76"/>
      <c r="C16" s="764" t="s">
        <v>871</v>
      </c>
      <c r="D16" s="764"/>
      <c r="E16" s="238">
        <v>35.11</v>
      </c>
      <c r="F16" s="238">
        <v>52.83</v>
      </c>
      <c r="G16" s="239">
        <v>52.95</v>
      </c>
      <c r="H16" s="61"/>
    </row>
    <row r="17" spans="1:45" s="62" customFormat="1" ht="24.95" customHeight="1">
      <c r="A17" s="96"/>
      <c r="B17" s="76"/>
      <c r="C17" s="764" t="s">
        <v>872</v>
      </c>
      <c r="D17" s="764"/>
      <c r="E17" s="238">
        <v>53.14</v>
      </c>
      <c r="F17" s="238">
        <v>52.57</v>
      </c>
      <c r="G17" s="239">
        <v>53.7</v>
      </c>
      <c r="H17" s="61"/>
    </row>
    <row r="18" spans="1:45" s="62" customFormat="1" ht="24.95" customHeight="1">
      <c r="A18" s="96"/>
      <c r="B18" s="60"/>
      <c r="C18" s="764" t="s">
        <v>873</v>
      </c>
      <c r="D18" s="764"/>
      <c r="E18" s="238">
        <v>35.94</v>
      </c>
      <c r="F18" s="238">
        <v>33.799999999999997</v>
      </c>
      <c r="G18" s="239">
        <v>34.44</v>
      </c>
      <c r="H18" s="61"/>
    </row>
    <row r="19" spans="1:45" s="62" customFormat="1" ht="24.95" customHeight="1">
      <c r="A19" s="96"/>
      <c r="B19" s="60"/>
      <c r="C19" s="764" t="s">
        <v>874</v>
      </c>
      <c r="D19" s="764"/>
      <c r="E19" s="238">
        <v>49.91</v>
      </c>
      <c r="F19" s="238">
        <v>53.79</v>
      </c>
      <c r="G19" s="239">
        <v>55.57</v>
      </c>
      <c r="H19" s="61"/>
    </row>
    <row r="20" spans="1:45" s="62" customFormat="1" ht="24.95" customHeight="1">
      <c r="A20" s="96"/>
      <c r="B20" s="60"/>
      <c r="C20" s="764" t="s">
        <v>875</v>
      </c>
      <c r="D20" s="764"/>
      <c r="E20" s="238">
        <v>59.41</v>
      </c>
      <c r="F20" s="238" t="s">
        <v>35</v>
      </c>
      <c r="G20" s="239">
        <v>54.74</v>
      </c>
      <c r="H20" s="61"/>
    </row>
    <row r="21" spans="1:45" s="62" customFormat="1" ht="24.95" customHeight="1" thickBot="1">
      <c r="A21" s="96"/>
      <c r="B21" s="60"/>
      <c r="C21" s="933" t="s">
        <v>876</v>
      </c>
      <c r="D21" s="933"/>
      <c r="E21" s="580">
        <v>2022</v>
      </c>
      <c r="F21" s="580">
        <v>2023</v>
      </c>
      <c r="G21" s="581">
        <v>2024</v>
      </c>
      <c r="H21" s="61"/>
    </row>
    <row r="22" spans="1:45" s="62" customFormat="1" ht="24.95" customHeight="1">
      <c r="A22" s="96"/>
      <c r="B22" s="60"/>
      <c r="C22" s="764" t="s">
        <v>877</v>
      </c>
      <c r="D22" s="764"/>
      <c r="E22" s="238">
        <v>42.32</v>
      </c>
      <c r="F22" s="238">
        <v>49.08</v>
      </c>
      <c r="G22" s="239">
        <v>41.01</v>
      </c>
      <c r="H22" s="61"/>
    </row>
    <row r="23" spans="1:45" s="62" customFormat="1" ht="24.95" customHeight="1">
      <c r="A23" s="96"/>
      <c r="B23" s="60"/>
      <c r="C23" s="909" t="s">
        <v>878</v>
      </c>
      <c r="D23" s="867"/>
      <c r="E23" s="867"/>
      <c r="F23" s="867"/>
      <c r="G23" s="867"/>
      <c r="H23" s="582"/>
      <c r="I23" s="582"/>
      <c r="J23" s="582"/>
      <c r="K23" s="582"/>
      <c r="L23" s="583"/>
    </row>
    <row r="24" spans="1:45" s="62" customFormat="1" ht="24.95" customHeight="1">
      <c r="A24" s="96"/>
      <c r="B24" s="60"/>
      <c r="C24" s="909"/>
      <c r="D24" s="867"/>
      <c r="E24" s="867"/>
      <c r="F24" s="867"/>
      <c r="G24" s="867"/>
      <c r="H24" s="582"/>
      <c r="I24" s="582"/>
      <c r="J24" s="582"/>
      <c r="K24" s="582"/>
      <c r="L24" s="583"/>
    </row>
    <row r="25" spans="1:45" s="62" customFormat="1" ht="24.95" customHeight="1">
      <c r="A25" s="96"/>
      <c r="B25" s="60"/>
      <c r="C25" s="944"/>
      <c r="D25" s="896"/>
      <c r="E25" s="896"/>
      <c r="F25" s="896"/>
      <c r="G25" s="896"/>
      <c r="H25" s="582"/>
      <c r="I25" s="582"/>
      <c r="J25" s="582"/>
      <c r="K25" s="582"/>
      <c r="L25" s="583"/>
    </row>
    <row r="26" spans="1:45" s="132" customFormat="1" ht="35.1" customHeight="1">
      <c r="A26" s="155"/>
      <c r="B26" s="82"/>
      <c r="C26" s="945" t="s">
        <v>879</v>
      </c>
      <c r="D26" s="901"/>
      <c r="E26" s="901"/>
      <c r="F26" s="901"/>
      <c r="G26" s="946"/>
    </row>
    <row r="27" spans="1:45" s="62" customFormat="1" ht="24.95" customHeight="1">
      <c r="A27" s="96"/>
      <c r="B27" s="82"/>
      <c r="C27" s="944" t="s">
        <v>880</v>
      </c>
      <c r="D27" s="896"/>
      <c r="E27" s="896"/>
      <c r="F27" s="896"/>
      <c r="G27" s="948"/>
    </row>
    <row r="28" spans="1:45" s="62" customFormat="1" ht="24.95" customHeight="1">
      <c r="A28" s="96"/>
      <c r="B28" s="60"/>
      <c r="C28" s="949" t="s">
        <v>881</v>
      </c>
      <c r="D28" s="950"/>
      <c r="E28" s="950"/>
      <c r="F28" s="950"/>
      <c r="G28" s="951"/>
    </row>
    <row r="29" spans="1:45" s="62" customFormat="1" ht="24.95" customHeight="1">
      <c r="A29" s="96"/>
      <c r="B29" s="60"/>
      <c r="C29" s="952" t="s">
        <v>882</v>
      </c>
      <c r="D29" s="953"/>
      <c r="E29" s="953"/>
      <c r="F29" s="953"/>
      <c r="G29" s="954"/>
    </row>
    <row r="30" spans="1:45" s="62" customFormat="1" ht="24.95" customHeight="1">
      <c r="A30" s="96"/>
      <c r="B30" s="60"/>
    </row>
    <row r="31" spans="1:45" s="62" customFormat="1" ht="24.95" customHeight="1">
      <c r="A31" s="96"/>
      <c r="B31" s="60"/>
      <c r="C31" s="577" t="str">
        <f>Índice!D136</f>
        <v>GRI 11.7.4</v>
      </c>
      <c r="D31" s="928" t="str">
        <f>Índice!E136</f>
        <v>Closure and rehabilitation</v>
      </c>
      <c r="E31" s="929"/>
      <c r="F31" s="929"/>
      <c r="G31" s="929"/>
      <c r="H31" s="929"/>
      <c r="I31" s="929"/>
      <c r="J31" s="60"/>
      <c r="K31" s="60"/>
      <c r="L31" s="102"/>
      <c r="M31" s="95"/>
      <c r="O31" s="63"/>
      <c r="P31" s="63"/>
      <c r="Q31" s="63"/>
      <c r="R31" s="63"/>
      <c r="S31" s="63"/>
      <c r="T31" s="63"/>
      <c r="U31" s="64"/>
      <c r="V31" s="65"/>
      <c r="W31" s="65"/>
      <c r="X31" s="65"/>
      <c r="Y31" s="65"/>
      <c r="Z31" s="66"/>
      <c r="AA31" s="65"/>
      <c r="AB31" s="65"/>
      <c r="AC31" s="65"/>
      <c r="AD31" s="65"/>
      <c r="AE31" s="65"/>
      <c r="AF31" s="65"/>
      <c r="AG31" s="65"/>
      <c r="AH31" s="65"/>
      <c r="AI31" s="65"/>
      <c r="AJ31" s="65"/>
      <c r="AK31" s="65"/>
      <c r="AL31" s="65"/>
      <c r="AM31" s="65"/>
      <c r="AN31" s="65"/>
      <c r="AO31" s="66"/>
      <c r="AP31" s="65"/>
      <c r="AQ31" s="65"/>
      <c r="AR31" s="65"/>
      <c r="AS31" s="65"/>
    </row>
    <row r="32" spans="1:45" s="62" customFormat="1" ht="24.95" customHeight="1">
      <c r="A32" s="96"/>
      <c r="B32" s="60"/>
      <c r="C32" s="939" t="s">
        <v>883</v>
      </c>
      <c r="D32" s="940"/>
      <c r="E32" s="940"/>
      <c r="F32" s="940"/>
      <c r="G32" s="940"/>
      <c r="H32" s="940"/>
      <c r="I32" s="940"/>
      <c r="J32" s="85"/>
      <c r="K32" s="85"/>
      <c r="L32" s="85"/>
      <c r="M32" s="73"/>
    </row>
    <row r="33" spans="1:45" s="62" customFormat="1" ht="24.95" customHeight="1">
      <c r="A33" s="96"/>
      <c r="B33" s="60"/>
      <c r="C33" s="718"/>
      <c r="D33" s="719"/>
      <c r="E33" s="719"/>
      <c r="F33" s="719"/>
      <c r="G33" s="719"/>
      <c r="H33" s="719"/>
      <c r="I33" s="719"/>
      <c r="J33" s="87"/>
      <c r="K33" s="87"/>
      <c r="L33" s="87"/>
      <c r="M33" s="68"/>
    </row>
    <row r="34" spans="1:45" s="62" customFormat="1" ht="24.95" customHeight="1">
      <c r="A34" s="96"/>
      <c r="B34" s="60"/>
    </row>
    <row r="35" spans="1:45" s="62" customFormat="1" ht="24.95" customHeight="1">
      <c r="A35" s="96"/>
      <c r="B35" s="60"/>
      <c r="C35" s="577" t="str">
        <f>Índice!D137</f>
        <v>GRI 11.7.5</v>
      </c>
      <c r="D35" s="928" t="str">
        <f>Índice!E137</f>
        <v>Decommissioned structures left on site</v>
      </c>
      <c r="E35" s="929"/>
      <c r="F35" s="929"/>
      <c r="G35" s="929"/>
      <c r="H35" s="929"/>
      <c r="I35" s="929"/>
      <c r="J35" s="60"/>
      <c r="K35" s="60"/>
      <c r="L35" s="102"/>
      <c r="M35" s="95"/>
      <c r="O35" s="63"/>
      <c r="P35" s="63"/>
      <c r="Q35" s="63"/>
      <c r="R35" s="63"/>
      <c r="S35" s="63"/>
      <c r="T35" s="63"/>
      <c r="U35" s="64"/>
      <c r="V35" s="65"/>
      <c r="W35" s="65"/>
      <c r="X35" s="65"/>
      <c r="Y35" s="65"/>
      <c r="Z35" s="66"/>
      <c r="AA35" s="65"/>
      <c r="AB35" s="65"/>
      <c r="AC35" s="65"/>
      <c r="AD35" s="65"/>
      <c r="AE35" s="65"/>
      <c r="AF35" s="65"/>
      <c r="AG35" s="65"/>
      <c r="AH35" s="65"/>
      <c r="AI35" s="65"/>
      <c r="AJ35" s="65"/>
      <c r="AK35" s="65"/>
      <c r="AL35" s="65"/>
      <c r="AM35" s="65"/>
      <c r="AN35" s="65"/>
      <c r="AO35" s="66"/>
      <c r="AP35" s="65"/>
      <c r="AQ35" s="65"/>
      <c r="AR35" s="65"/>
      <c r="AS35" s="65"/>
    </row>
    <row r="36" spans="1:45" s="62" customFormat="1" ht="24.95" customHeight="1">
      <c r="A36" s="96"/>
      <c r="B36" s="60"/>
      <c r="C36" s="939" t="s">
        <v>884</v>
      </c>
      <c r="D36" s="940"/>
      <c r="E36" s="940"/>
      <c r="F36" s="940"/>
      <c r="G36" s="940"/>
      <c r="H36" s="940"/>
      <c r="I36" s="940"/>
      <c r="J36" s="85"/>
      <c r="K36" s="85"/>
      <c r="L36" s="85"/>
      <c r="M36" s="73"/>
    </row>
    <row r="37" spans="1:45" s="62" customFormat="1" ht="24.95" customHeight="1">
      <c r="A37" s="96"/>
      <c r="B37" s="60"/>
      <c r="C37" s="716"/>
      <c r="D37" s="717"/>
      <c r="E37" s="717"/>
      <c r="F37" s="717"/>
      <c r="G37" s="717"/>
      <c r="H37" s="717"/>
      <c r="I37" s="717"/>
      <c r="J37" s="87"/>
      <c r="K37" s="87"/>
      <c r="L37" s="87"/>
      <c r="M37" s="73"/>
    </row>
    <row r="38" spans="1:45" s="62" customFormat="1" ht="24.95" customHeight="1">
      <c r="A38" s="96"/>
      <c r="B38" s="60"/>
      <c r="C38" s="86"/>
      <c r="D38" s="87"/>
      <c r="E38" s="87"/>
      <c r="F38" s="87"/>
      <c r="G38" s="87"/>
      <c r="H38" s="87"/>
      <c r="I38" s="87"/>
      <c r="J38" s="87"/>
      <c r="K38" s="87"/>
      <c r="L38" s="87"/>
      <c r="M38" s="68"/>
    </row>
    <row r="39" spans="1:45" s="62" customFormat="1" ht="24.95" customHeight="1">
      <c r="A39" s="96"/>
      <c r="B39" s="60"/>
      <c r="C39" s="577" t="str">
        <f>Índice!D138</f>
        <v>SASB EM-EP-420a.1</v>
      </c>
      <c r="D39" s="928" t="str">
        <f>Índice!E138</f>
        <v>Sensitivity of hydrocarbon reserve levels to future price projections in scenarios that consider a price on carbon emissions</v>
      </c>
      <c r="E39" s="929"/>
      <c r="F39" s="929"/>
      <c r="G39" s="929"/>
      <c r="H39" s="929"/>
      <c r="I39" s="929"/>
    </row>
    <row r="40" spans="1:45" s="62" customFormat="1" ht="24.95" customHeight="1">
      <c r="A40" s="96"/>
      <c r="B40" s="60"/>
      <c r="C40" s="940" t="s">
        <v>885</v>
      </c>
      <c r="D40" s="940"/>
      <c r="E40" s="940"/>
      <c r="F40" s="940"/>
      <c r="G40" s="940"/>
      <c r="H40" s="940"/>
      <c r="I40" s="940"/>
      <c r="J40" s="87"/>
      <c r="K40" s="87"/>
      <c r="L40" s="87"/>
      <c r="M40" s="73"/>
    </row>
    <row r="41" spans="1:45" s="62" customFormat="1" ht="24.95" customHeight="1">
      <c r="A41" s="96"/>
      <c r="B41" s="60"/>
      <c r="C41" s="717"/>
      <c r="D41" s="717"/>
      <c r="E41" s="717"/>
      <c r="F41" s="717"/>
      <c r="G41" s="717"/>
      <c r="H41" s="717"/>
      <c r="I41" s="717"/>
      <c r="J41" s="87"/>
      <c r="K41" s="87"/>
      <c r="L41" s="87"/>
      <c r="M41" s="73"/>
    </row>
    <row r="42" spans="1:45" s="62" customFormat="1" ht="24.95" customHeight="1">
      <c r="A42" s="96"/>
      <c r="B42" s="60"/>
      <c r="C42" s="717"/>
      <c r="D42" s="717"/>
      <c r="E42" s="717"/>
      <c r="F42" s="717"/>
      <c r="G42" s="717"/>
      <c r="H42" s="717"/>
      <c r="I42" s="717"/>
      <c r="J42" s="87"/>
      <c r="K42" s="87"/>
      <c r="L42" s="87"/>
      <c r="M42" s="73"/>
    </row>
    <row r="43" spans="1:45" s="62" customFormat="1" ht="24.95" customHeight="1">
      <c r="A43" s="96"/>
      <c r="B43" s="60"/>
      <c r="C43" s="717"/>
      <c r="D43" s="717"/>
      <c r="E43" s="717"/>
      <c r="F43" s="717"/>
      <c r="G43" s="717"/>
      <c r="H43" s="717"/>
      <c r="I43" s="717"/>
      <c r="J43" s="87"/>
      <c r="K43" s="87"/>
      <c r="L43" s="87"/>
      <c r="M43" s="73"/>
    </row>
    <row r="44" spans="1:45" s="62" customFormat="1" ht="24.95" customHeight="1">
      <c r="A44" s="96"/>
      <c r="B44" s="60"/>
      <c r="C44" s="717"/>
      <c r="D44" s="717"/>
      <c r="E44" s="717"/>
      <c r="F44" s="717"/>
      <c r="G44" s="717"/>
      <c r="H44" s="717"/>
      <c r="I44" s="717"/>
      <c r="J44" s="87"/>
      <c r="K44" s="87"/>
      <c r="L44" s="87"/>
      <c r="M44" s="73"/>
    </row>
    <row r="45" spans="1:45" s="62" customFormat="1" ht="24.95" customHeight="1">
      <c r="A45" s="96"/>
      <c r="B45" s="60"/>
      <c r="C45" s="717"/>
      <c r="D45" s="717"/>
      <c r="E45" s="717"/>
      <c r="F45" s="717"/>
      <c r="G45" s="717"/>
      <c r="H45" s="717"/>
      <c r="I45" s="717"/>
      <c r="J45" s="87"/>
      <c r="K45" s="87"/>
      <c r="L45" s="87"/>
      <c r="M45" s="73"/>
    </row>
    <row r="46" spans="1:45" s="62" customFormat="1" ht="24.95" customHeight="1">
      <c r="A46" s="96"/>
      <c r="B46" s="60"/>
      <c r="C46" s="717"/>
      <c r="D46" s="717"/>
      <c r="E46" s="717"/>
      <c r="F46" s="717"/>
      <c r="G46" s="717"/>
      <c r="H46" s="717"/>
      <c r="I46" s="717"/>
      <c r="J46" s="87"/>
      <c r="K46" s="87"/>
      <c r="L46" s="87"/>
      <c r="M46" s="73"/>
    </row>
    <row r="47" spans="1:45" s="62" customFormat="1" ht="24.95" customHeight="1">
      <c r="A47" s="96"/>
      <c r="B47" s="82"/>
      <c r="C47" s="717"/>
      <c r="D47" s="717"/>
      <c r="E47" s="717"/>
      <c r="F47" s="717"/>
      <c r="G47" s="717"/>
      <c r="H47" s="717"/>
      <c r="I47" s="717"/>
      <c r="J47" s="87"/>
      <c r="K47" s="87"/>
      <c r="L47" s="87"/>
      <c r="M47" s="73"/>
    </row>
    <row r="48" spans="1:45" s="62" customFormat="1" ht="24.95" customHeight="1">
      <c r="A48" s="96"/>
      <c r="B48" s="82"/>
      <c r="C48" s="717"/>
      <c r="D48" s="717"/>
      <c r="E48" s="717"/>
      <c r="F48" s="717"/>
      <c r="G48" s="717"/>
      <c r="H48" s="717"/>
      <c r="I48" s="717"/>
      <c r="J48" s="87"/>
      <c r="K48" s="87"/>
      <c r="L48" s="87"/>
      <c r="M48" s="73"/>
    </row>
    <row r="49" spans="1:13" s="62" customFormat="1" ht="24.95" customHeight="1">
      <c r="A49" s="96"/>
      <c r="B49" s="82"/>
      <c r="C49" s="577" t="str">
        <f>Índice!D139</f>
        <v>GRI EU1</v>
      </c>
      <c r="D49" s="941" t="str">
        <f>Índice!E139</f>
        <v>Installed capacity, broken down by primary energy source and by regulatory regime</v>
      </c>
      <c r="E49" s="942"/>
      <c r="F49" s="942"/>
      <c r="G49" s="942"/>
      <c r="H49" s="942"/>
      <c r="I49" s="943"/>
      <c r="J49" s="87"/>
      <c r="K49" s="87"/>
      <c r="L49" s="87"/>
      <c r="M49" s="73"/>
    </row>
    <row r="50" spans="1:13" s="62" customFormat="1" ht="24.95" customHeight="1">
      <c r="A50" s="96"/>
      <c r="B50" s="82"/>
      <c r="C50" s="955" t="s">
        <v>913</v>
      </c>
      <c r="D50" s="955"/>
      <c r="E50" s="955"/>
      <c r="F50" s="955"/>
      <c r="G50" s="955"/>
      <c r="H50" s="955"/>
      <c r="I50" s="955"/>
      <c r="J50" s="91"/>
    </row>
    <row r="51" spans="1:13" s="62" customFormat="1" ht="24.95" customHeight="1">
      <c r="A51" s="96"/>
      <c r="B51" s="82"/>
      <c r="C51" s="725"/>
      <c r="D51" s="725"/>
      <c r="E51" s="725"/>
      <c r="F51" s="725"/>
      <c r="G51" s="725"/>
      <c r="H51" s="725"/>
      <c r="I51" s="725"/>
      <c r="J51" s="91"/>
    </row>
    <row r="52" spans="1:13" s="62" customFormat="1" ht="24.95" customHeight="1">
      <c r="A52" s="96"/>
      <c r="B52" s="82"/>
      <c r="C52" s="725"/>
      <c r="D52" s="725"/>
      <c r="E52" s="725"/>
      <c r="F52" s="725"/>
      <c r="G52" s="725"/>
      <c r="H52" s="725"/>
      <c r="I52" s="725"/>
      <c r="J52" s="91"/>
    </row>
    <row r="53" spans="1:13" s="62" customFormat="1" ht="24.95" customHeight="1">
      <c r="A53" s="96"/>
      <c r="B53" s="82"/>
      <c r="C53" s="725"/>
      <c r="D53" s="725"/>
      <c r="E53" s="725"/>
      <c r="F53" s="725"/>
      <c r="G53" s="725"/>
      <c r="H53" s="725"/>
      <c r="I53" s="725"/>
      <c r="J53" s="91"/>
    </row>
    <row r="54" spans="1:13" s="62" customFormat="1" ht="24.95" customHeight="1">
      <c r="A54" s="96"/>
      <c r="B54" s="82"/>
      <c r="C54" s="725"/>
      <c r="D54" s="725"/>
      <c r="E54" s="725"/>
      <c r="F54" s="725"/>
      <c r="G54" s="725"/>
      <c r="H54" s="725"/>
      <c r="I54" s="725"/>
      <c r="J54" s="91"/>
    </row>
    <row r="55" spans="1:13" s="62" customFormat="1" ht="24.95" customHeight="1">
      <c r="A55" s="96"/>
      <c r="B55" s="82"/>
      <c r="C55" s="725"/>
      <c r="D55" s="725"/>
      <c r="E55" s="725"/>
      <c r="F55" s="725"/>
      <c r="G55" s="725"/>
      <c r="H55" s="725"/>
      <c r="I55" s="725"/>
      <c r="J55" s="584"/>
    </row>
    <row r="56" spans="1:13" s="62" customFormat="1" ht="24.95" customHeight="1">
      <c r="A56" s="96"/>
      <c r="B56" s="60"/>
      <c r="C56" s="932" t="s">
        <v>886</v>
      </c>
      <c r="D56" s="932"/>
      <c r="E56" s="932"/>
      <c r="F56" s="932"/>
      <c r="G56" s="61"/>
    </row>
    <row r="57" spans="1:13" s="62" customFormat="1" ht="24.95" customHeight="1">
      <c r="A57" s="96"/>
      <c r="B57" s="60"/>
      <c r="C57" s="936" t="s">
        <v>900</v>
      </c>
      <c r="D57" s="825" t="s">
        <v>901</v>
      </c>
      <c r="E57" s="825"/>
      <c r="F57" s="318" t="s">
        <v>902</v>
      </c>
      <c r="G57" s="587" t="s">
        <v>902</v>
      </c>
    </row>
    <row r="58" spans="1:13" s="62" customFormat="1" ht="24.95" customHeight="1" thickBot="1">
      <c r="A58" s="96"/>
      <c r="B58" s="60"/>
      <c r="C58" s="937"/>
      <c r="D58" s="933"/>
      <c r="E58" s="933"/>
      <c r="F58" s="580">
        <v>2023</v>
      </c>
      <c r="G58" s="589">
        <v>2024</v>
      </c>
      <c r="I58" s="578"/>
    </row>
    <row r="59" spans="1:13" s="62" customFormat="1" ht="24.95" customHeight="1">
      <c r="A59" s="96"/>
      <c r="B59" s="60"/>
      <c r="C59" s="193" t="s">
        <v>528</v>
      </c>
      <c r="D59" s="764" t="s">
        <v>579</v>
      </c>
      <c r="E59" s="764"/>
      <c r="F59" s="238">
        <v>360</v>
      </c>
      <c r="G59" s="239">
        <v>360</v>
      </c>
      <c r="I59" s="578"/>
    </row>
    <row r="60" spans="1:13" s="62" customFormat="1" ht="24.95" customHeight="1">
      <c r="A60" s="96"/>
      <c r="B60" s="60"/>
      <c r="C60" s="193" t="s">
        <v>528</v>
      </c>
      <c r="D60" s="764" t="s">
        <v>580</v>
      </c>
      <c r="E60" s="877"/>
      <c r="F60" s="238">
        <v>365</v>
      </c>
      <c r="G60" s="239">
        <v>365</v>
      </c>
      <c r="I60" s="578"/>
    </row>
    <row r="61" spans="1:13" s="62" customFormat="1" ht="24.95" customHeight="1">
      <c r="A61" s="96"/>
      <c r="B61" s="60"/>
      <c r="C61" s="193" t="s">
        <v>908</v>
      </c>
      <c r="D61" s="764" t="s">
        <v>887</v>
      </c>
      <c r="E61" s="877"/>
      <c r="F61" s="238">
        <v>676</v>
      </c>
      <c r="G61" s="239">
        <v>676</v>
      </c>
      <c r="I61" s="578"/>
    </row>
    <row r="62" spans="1:13" s="62" customFormat="1" ht="24.95" customHeight="1">
      <c r="A62" s="96"/>
      <c r="B62" s="60"/>
      <c r="C62" s="193" t="s">
        <v>908</v>
      </c>
      <c r="D62" s="764" t="s">
        <v>888</v>
      </c>
      <c r="E62" s="877"/>
      <c r="F62" s="238">
        <v>519</v>
      </c>
      <c r="G62" s="239">
        <v>519</v>
      </c>
    </row>
    <row r="63" spans="1:13" s="62" customFormat="1" ht="24.95" customHeight="1">
      <c r="A63" s="96"/>
      <c r="B63" s="60"/>
      <c r="C63" s="193" t="s">
        <v>908</v>
      </c>
      <c r="D63" s="764" t="s">
        <v>889</v>
      </c>
      <c r="E63" s="877"/>
      <c r="F63" s="238">
        <v>178</v>
      </c>
      <c r="G63" s="239">
        <v>178</v>
      </c>
    </row>
    <row r="64" spans="1:13" s="62" customFormat="1" ht="24.95" customHeight="1">
      <c r="A64" s="96"/>
      <c r="B64" s="60"/>
      <c r="C64" s="193" t="s">
        <v>908</v>
      </c>
      <c r="D64" s="764" t="s">
        <v>896</v>
      </c>
      <c r="E64" s="877"/>
      <c r="F64" s="238">
        <v>92</v>
      </c>
      <c r="G64" s="239">
        <v>92</v>
      </c>
    </row>
    <row r="65" spans="1:7" s="62" customFormat="1" ht="24.95" customHeight="1">
      <c r="A65" s="96"/>
      <c r="B65" s="60"/>
      <c r="C65" s="193" t="s">
        <v>908</v>
      </c>
      <c r="D65" s="764" t="s">
        <v>897</v>
      </c>
      <c r="E65" s="877"/>
      <c r="F65" s="238">
        <v>360</v>
      </c>
      <c r="G65" s="239">
        <v>360</v>
      </c>
    </row>
    <row r="66" spans="1:7" s="62" customFormat="1" ht="24.95" customHeight="1">
      <c r="A66" s="96"/>
      <c r="B66" s="60"/>
      <c r="C66" s="193" t="s">
        <v>908</v>
      </c>
      <c r="D66" s="764" t="s">
        <v>898</v>
      </c>
      <c r="E66" s="877"/>
      <c r="F66" s="238">
        <v>590</v>
      </c>
      <c r="G66" s="239">
        <v>590</v>
      </c>
    </row>
    <row r="67" spans="1:7" s="62" customFormat="1" ht="24.95" customHeight="1">
      <c r="A67" s="96"/>
      <c r="B67" s="60"/>
      <c r="C67" s="193" t="s">
        <v>908</v>
      </c>
      <c r="D67" s="764" t="s">
        <v>582</v>
      </c>
      <c r="E67" s="877"/>
      <c r="F67" s="238">
        <v>141</v>
      </c>
      <c r="G67" s="239">
        <v>141</v>
      </c>
    </row>
    <row r="68" spans="1:7" s="62" customFormat="1" ht="24.95" customHeight="1">
      <c r="A68" s="96"/>
      <c r="B68" s="60"/>
      <c r="C68" s="193" t="s">
        <v>908</v>
      </c>
      <c r="D68" s="764" t="s">
        <v>899</v>
      </c>
      <c r="E68" s="877"/>
      <c r="F68" s="238">
        <v>327</v>
      </c>
      <c r="G68" s="239">
        <v>327</v>
      </c>
    </row>
    <row r="69" spans="1:7" s="62" customFormat="1" ht="24.95" customHeight="1">
      <c r="A69" s="96"/>
      <c r="B69" s="60"/>
      <c r="C69" s="193" t="s">
        <v>908</v>
      </c>
      <c r="D69" s="764" t="s">
        <v>890</v>
      </c>
      <c r="E69" s="877"/>
      <c r="F69" s="194">
        <v>1593</v>
      </c>
      <c r="G69" s="241">
        <v>1593</v>
      </c>
    </row>
    <row r="70" spans="1:7" s="62" customFormat="1" ht="24.95" customHeight="1">
      <c r="A70" s="96"/>
      <c r="B70" s="60"/>
      <c r="C70" s="193" t="s">
        <v>908</v>
      </c>
      <c r="D70" s="764" t="s">
        <v>891</v>
      </c>
      <c r="E70" s="877"/>
      <c r="F70" s="238" t="s">
        <v>1</v>
      </c>
      <c r="G70" s="239">
        <v>240</v>
      </c>
    </row>
    <row r="71" spans="1:7" s="62" customFormat="1" ht="24.95" customHeight="1">
      <c r="A71" s="96"/>
      <c r="B71" s="60"/>
      <c r="C71" s="193" t="s">
        <v>908</v>
      </c>
      <c r="D71" s="764" t="s">
        <v>892</v>
      </c>
      <c r="E71" s="877"/>
      <c r="F71" s="238" t="s">
        <v>1</v>
      </c>
      <c r="G71" s="579">
        <v>37</v>
      </c>
    </row>
    <row r="72" spans="1:7" s="62" customFormat="1" ht="24.95" customHeight="1">
      <c r="A72" s="96"/>
      <c r="B72" s="60"/>
      <c r="C72" s="193" t="s">
        <v>908</v>
      </c>
      <c r="D72" s="764" t="s">
        <v>893</v>
      </c>
      <c r="E72" s="877"/>
      <c r="F72" s="238" t="s">
        <v>1</v>
      </c>
      <c r="G72" s="239">
        <v>75</v>
      </c>
    </row>
    <row r="73" spans="1:7" s="62" customFormat="1" ht="24.95" customHeight="1">
      <c r="A73" s="96"/>
      <c r="B73" s="60"/>
      <c r="C73" s="193" t="s">
        <v>534</v>
      </c>
      <c r="D73" s="764" t="s">
        <v>894</v>
      </c>
      <c r="E73" s="877"/>
      <c r="F73" s="238" t="s">
        <v>1</v>
      </c>
      <c r="G73" s="239">
        <v>175</v>
      </c>
    </row>
    <row r="74" spans="1:7" s="62" customFormat="1" ht="24.95" customHeight="1">
      <c r="A74" s="96"/>
      <c r="B74" s="60"/>
      <c r="C74" s="193" t="s">
        <v>534</v>
      </c>
      <c r="D74" s="764" t="s">
        <v>895</v>
      </c>
      <c r="E74" s="877"/>
      <c r="F74" s="238" t="s">
        <v>1</v>
      </c>
      <c r="G74" s="239">
        <v>332</v>
      </c>
    </row>
    <row r="75" spans="1:7" s="62" customFormat="1" ht="24.95" customHeight="1">
      <c r="A75" s="96"/>
      <c r="B75" s="60"/>
      <c r="C75" s="934" t="s">
        <v>2</v>
      </c>
      <c r="D75" s="934"/>
      <c r="E75" s="935"/>
      <c r="F75" s="585">
        <v>5201</v>
      </c>
      <c r="G75" s="586">
        <v>6060</v>
      </c>
    </row>
    <row r="76" spans="1:7" s="62" customFormat="1" ht="24.95" customHeight="1">
      <c r="A76" s="96"/>
      <c r="B76" s="60"/>
      <c r="C76" s="348"/>
      <c r="D76" s="348"/>
      <c r="E76" s="348"/>
      <c r="F76" s="348"/>
      <c r="G76" s="131"/>
    </row>
    <row r="77" spans="1:7" s="62" customFormat="1" ht="24.95" customHeight="1">
      <c r="A77" s="96"/>
      <c r="B77" s="60"/>
      <c r="C77" s="932" t="s">
        <v>907</v>
      </c>
      <c r="D77" s="932"/>
      <c r="E77" s="932"/>
      <c r="F77" s="932"/>
      <c r="G77" s="61"/>
    </row>
    <row r="78" spans="1:7" s="62" customFormat="1" ht="24.95" customHeight="1">
      <c r="A78" s="96"/>
      <c r="B78" s="82"/>
      <c r="C78" s="936" t="s">
        <v>900</v>
      </c>
      <c r="D78" s="825" t="s">
        <v>901</v>
      </c>
      <c r="E78" s="825"/>
      <c r="F78" s="318" t="s">
        <v>902</v>
      </c>
      <c r="G78" s="587" t="s">
        <v>902</v>
      </c>
    </row>
    <row r="79" spans="1:7" s="62" customFormat="1" ht="24.95" customHeight="1" thickBot="1">
      <c r="A79" s="96"/>
      <c r="B79" s="82"/>
      <c r="C79" s="937"/>
      <c r="D79" s="933"/>
      <c r="E79" s="933"/>
      <c r="F79" s="580">
        <v>2023</v>
      </c>
      <c r="G79" s="589">
        <v>2024</v>
      </c>
    </row>
    <row r="80" spans="1:7" s="62" customFormat="1" ht="24.95" customHeight="1">
      <c r="A80" s="96"/>
      <c r="B80" s="82"/>
      <c r="C80" s="193" t="s">
        <v>908</v>
      </c>
      <c r="D80" s="764" t="s">
        <v>903</v>
      </c>
      <c r="E80" s="877"/>
      <c r="F80" s="238">
        <v>56</v>
      </c>
      <c r="G80" s="579">
        <v>56</v>
      </c>
    </row>
    <row r="81" spans="1:10" s="62" customFormat="1" ht="24.95" customHeight="1">
      <c r="A81" s="96"/>
      <c r="B81" s="82"/>
      <c r="C81" s="193" t="s">
        <v>908</v>
      </c>
      <c r="D81" s="764" t="s">
        <v>904</v>
      </c>
      <c r="E81" s="877"/>
      <c r="F81" s="238">
        <v>365</v>
      </c>
      <c r="G81" s="239">
        <v>365</v>
      </c>
    </row>
    <row r="82" spans="1:10" s="62" customFormat="1" ht="24.95" customHeight="1">
      <c r="A82" s="96"/>
      <c r="B82" s="60"/>
      <c r="C82" s="193" t="s">
        <v>909</v>
      </c>
      <c r="D82" s="764" t="s">
        <v>905</v>
      </c>
      <c r="E82" s="877"/>
      <c r="F82" s="238">
        <v>1</v>
      </c>
      <c r="G82" s="239">
        <v>1</v>
      </c>
    </row>
    <row r="83" spans="1:10" s="62" customFormat="1" ht="24.95" customHeight="1">
      <c r="A83" s="96"/>
      <c r="B83" s="60"/>
      <c r="C83" s="193" t="s">
        <v>909</v>
      </c>
      <c r="D83" s="764" t="s">
        <v>906</v>
      </c>
      <c r="E83" s="877"/>
      <c r="F83" s="238">
        <v>692</v>
      </c>
      <c r="G83" s="239">
        <v>692</v>
      </c>
    </row>
    <row r="84" spans="1:10" s="62" customFormat="1" ht="24.95" customHeight="1">
      <c r="A84" s="96"/>
      <c r="B84" s="60"/>
      <c r="C84" s="934" t="s">
        <v>2</v>
      </c>
      <c r="D84" s="934"/>
      <c r="E84" s="935"/>
      <c r="F84" s="585">
        <v>1114</v>
      </c>
      <c r="G84" s="586">
        <v>1114</v>
      </c>
    </row>
    <row r="85" spans="1:10" s="62" customFormat="1" ht="24.95" customHeight="1">
      <c r="A85" s="96"/>
      <c r="B85" s="60"/>
      <c r="C85" s="131"/>
      <c r="D85" s="131"/>
      <c r="E85" s="131"/>
      <c r="F85" s="131"/>
    </row>
    <row r="86" spans="1:10" s="62" customFormat="1" ht="24.95" customHeight="1">
      <c r="A86" s="96"/>
      <c r="B86" s="60"/>
      <c r="C86" s="577" t="str">
        <f>Índice!D140</f>
        <v>GRI EU2</v>
      </c>
      <c r="D86" s="941" t="str">
        <f>Índice!E140</f>
        <v>Net energy output broken down by primary energy source and by regulatory regime</v>
      </c>
      <c r="E86" s="942"/>
      <c r="F86" s="942"/>
      <c r="G86" s="942"/>
      <c r="H86" s="942"/>
      <c r="I86" s="943"/>
    </row>
    <row r="87" spans="1:10" s="62" customFormat="1" ht="24.95" customHeight="1">
      <c r="A87" s="96"/>
      <c r="B87" s="82"/>
      <c r="C87" s="939" t="s">
        <v>914</v>
      </c>
      <c r="D87" s="940"/>
      <c r="E87" s="940"/>
      <c r="F87" s="940"/>
      <c r="G87" s="940"/>
      <c r="H87" s="940"/>
      <c r="I87" s="940"/>
      <c r="J87" s="85"/>
    </row>
    <row r="88" spans="1:10" s="62" customFormat="1" ht="24.95" customHeight="1">
      <c r="A88" s="96"/>
      <c r="B88" s="82"/>
      <c r="C88" s="716"/>
      <c r="D88" s="717"/>
      <c r="E88" s="717"/>
      <c r="F88" s="717"/>
      <c r="G88" s="717"/>
      <c r="H88" s="717"/>
      <c r="I88" s="717"/>
      <c r="J88" s="85"/>
    </row>
    <row r="89" spans="1:10" s="62" customFormat="1" ht="24.95" customHeight="1">
      <c r="A89" s="96"/>
      <c r="B89" s="82"/>
      <c r="C89" s="716"/>
      <c r="D89" s="717"/>
      <c r="E89" s="717"/>
      <c r="F89" s="717"/>
      <c r="G89" s="717"/>
      <c r="H89" s="717"/>
      <c r="I89" s="717"/>
      <c r="J89" s="85"/>
    </row>
    <row r="90" spans="1:10" s="62" customFormat="1" ht="24.95" customHeight="1">
      <c r="A90" s="96"/>
      <c r="B90" s="82"/>
      <c r="C90" s="716"/>
      <c r="D90" s="717"/>
      <c r="E90" s="717"/>
      <c r="F90" s="717"/>
      <c r="G90" s="717"/>
      <c r="H90" s="717"/>
      <c r="I90" s="717"/>
      <c r="J90" s="85"/>
    </row>
    <row r="91" spans="1:10" s="62" customFormat="1" ht="24.95" customHeight="1">
      <c r="A91" s="96"/>
      <c r="B91" s="82"/>
      <c r="C91" s="716"/>
      <c r="D91" s="717"/>
      <c r="E91" s="717"/>
      <c r="F91" s="717"/>
      <c r="G91" s="717"/>
      <c r="H91" s="717"/>
      <c r="I91" s="717"/>
      <c r="J91" s="85"/>
    </row>
    <row r="92" spans="1:10" s="62" customFormat="1" ht="24.95" customHeight="1">
      <c r="A92" s="96"/>
      <c r="B92" s="82"/>
      <c r="C92" s="716"/>
      <c r="D92" s="717"/>
      <c r="E92" s="717"/>
      <c r="F92" s="717"/>
      <c r="G92" s="717"/>
      <c r="H92" s="717"/>
      <c r="I92" s="717"/>
      <c r="J92" s="85"/>
    </row>
    <row r="93" spans="1:10" s="62" customFormat="1" ht="24.95" customHeight="1">
      <c r="A93" s="96"/>
      <c r="B93" s="82"/>
      <c r="C93" s="716"/>
      <c r="D93" s="717"/>
      <c r="E93" s="717"/>
      <c r="F93" s="717"/>
      <c r="G93" s="717"/>
      <c r="H93" s="717"/>
      <c r="I93" s="717"/>
      <c r="J93" s="85"/>
    </row>
    <row r="94" spans="1:10" s="62" customFormat="1" ht="24.95" customHeight="1">
      <c r="A94" s="96"/>
      <c r="B94" s="82"/>
      <c r="C94" s="718"/>
      <c r="D94" s="719"/>
      <c r="E94" s="719"/>
      <c r="F94" s="719"/>
      <c r="G94" s="719"/>
      <c r="H94" s="719"/>
      <c r="I94" s="719"/>
      <c r="J94" s="85"/>
    </row>
    <row r="95" spans="1:10" s="62" customFormat="1" ht="24.95" customHeight="1">
      <c r="A95" s="96"/>
      <c r="B95" s="82"/>
      <c r="C95" s="932" t="s">
        <v>910</v>
      </c>
      <c r="D95" s="932"/>
      <c r="E95" s="932"/>
      <c r="F95" s="932"/>
      <c r="G95" s="394"/>
      <c r="H95" s="61"/>
    </row>
    <row r="96" spans="1:10" s="62" customFormat="1" ht="24.95" customHeight="1" thickBot="1">
      <c r="A96" s="96"/>
      <c r="B96" s="60"/>
      <c r="C96" s="588" t="s">
        <v>900</v>
      </c>
      <c r="D96" s="588" t="s">
        <v>901</v>
      </c>
      <c r="E96" s="580">
        <v>2022</v>
      </c>
      <c r="F96" s="580">
        <v>2023</v>
      </c>
      <c r="G96" s="581">
        <v>2024</v>
      </c>
      <c r="H96" s="61"/>
    </row>
    <row r="97" spans="1:8" s="62" customFormat="1" ht="24.95" customHeight="1">
      <c r="A97" s="96"/>
      <c r="B97" s="60"/>
      <c r="C97" s="193" t="s">
        <v>528</v>
      </c>
      <c r="D97" s="193" t="s">
        <v>579</v>
      </c>
      <c r="E97" s="335" t="s">
        <v>1</v>
      </c>
      <c r="F97" s="335">
        <v>32</v>
      </c>
      <c r="G97" s="336">
        <v>306</v>
      </c>
      <c r="H97" s="61"/>
    </row>
    <row r="98" spans="1:8" s="62" customFormat="1" ht="24.95" customHeight="1">
      <c r="A98" s="96"/>
      <c r="B98" s="83"/>
      <c r="C98" s="193" t="s">
        <v>528</v>
      </c>
      <c r="D98" s="193" t="s">
        <v>580</v>
      </c>
      <c r="E98" s="335" t="s">
        <v>1</v>
      </c>
      <c r="F98" s="335">
        <v>103</v>
      </c>
      <c r="G98" s="336">
        <v>468</v>
      </c>
      <c r="H98" s="61"/>
    </row>
    <row r="99" spans="1:8" s="62" customFormat="1" ht="24.95" customHeight="1">
      <c r="A99" s="96"/>
      <c r="B99" s="60"/>
      <c r="C99" s="193" t="s">
        <v>908</v>
      </c>
      <c r="D99" s="193" t="s">
        <v>887</v>
      </c>
      <c r="E99" s="335" t="s">
        <v>1</v>
      </c>
      <c r="F99" s="335">
        <v>252</v>
      </c>
      <c r="G99" s="336">
        <v>2791</v>
      </c>
      <c r="H99" s="61"/>
    </row>
    <row r="100" spans="1:8" s="62" customFormat="1" ht="24.95" customHeight="1">
      <c r="A100" s="96"/>
      <c r="B100" s="60"/>
      <c r="C100" s="193" t="s">
        <v>908</v>
      </c>
      <c r="D100" s="193" t="s">
        <v>888</v>
      </c>
      <c r="E100" s="335">
        <v>2083</v>
      </c>
      <c r="F100" s="335">
        <v>2217</v>
      </c>
      <c r="G100" s="336">
        <v>2361</v>
      </c>
      <c r="H100" s="61"/>
    </row>
    <row r="101" spans="1:8" s="62" customFormat="1" ht="24.95" customHeight="1">
      <c r="A101" s="96"/>
      <c r="B101" s="60"/>
      <c r="C101" s="193" t="s">
        <v>908</v>
      </c>
      <c r="D101" s="193" t="s">
        <v>889</v>
      </c>
      <c r="E101" s="335" t="s">
        <v>1</v>
      </c>
      <c r="F101" s="335">
        <v>59</v>
      </c>
      <c r="G101" s="336">
        <v>381</v>
      </c>
      <c r="H101" s="61"/>
    </row>
    <row r="102" spans="1:8" s="62" customFormat="1" ht="24.95" customHeight="1">
      <c r="A102" s="96"/>
      <c r="B102" s="82"/>
      <c r="C102" s="193" t="s">
        <v>908</v>
      </c>
      <c r="D102" s="193" t="s">
        <v>904</v>
      </c>
      <c r="E102" s="335" t="s">
        <v>1</v>
      </c>
      <c r="F102" s="335" t="s">
        <v>1</v>
      </c>
      <c r="G102" s="336">
        <v>1616</v>
      </c>
      <c r="H102" s="61"/>
    </row>
    <row r="103" spans="1:8" s="62" customFormat="1" ht="24.95" customHeight="1">
      <c r="A103" s="96"/>
      <c r="B103" s="60"/>
      <c r="C103" s="193" t="s">
        <v>908</v>
      </c>
      <c r="D103" s="193" t="s">
        <v>582</v>
      </c>
      <c r="E103" s="335">
        <v>410</v>
      </c>
      <c r="F103" s="335">
        <v>759</v>
      </c>
      <c r="G103" s="336">
        <v>856</v>
      </c>
      <c r="H103" s="61"/>
    </row>
    <row r="104" spans="1:8" s="62" customFormat="1" ht="24.95" customHeight="1">
      <c r="A104" s="96"/>
      <c r="B104" s="60"/>
      <c r="C104" s="193" t="s">
        <v>908</v>
      </c>
      <c r="D104" s="193" t="s">
        <v>36</v>
      </c>
      <c r="E104" s="335">
        <v>806</v>
      </c>
      <c r="F104" s="335" t="s">
        <v>1</v>
      </c>
      <c r="G104" s="336">
        <v>155</v>
      </c>
      <c r="H104" s="61"/>
    </row>
    <row r="105" spans="1:8" s="62" customFormat="1" ht="24.95" customHeight="1">
      <c r="A105" s="96"/>
      <c r="B105" s="60"/>
      <c r="C105" s="193" t="s">
        <v>908</v>
      </c>
      <c r="D105" s="193" t="s">
        <v>891</v>
      </c>
      <c r="E105" s="335" t="s">
        <v>1</v>
      </c>
      <c r="F105" s="335" t="s">
        <v>1</v>
      </c>
      <c r="G105" s="336">
        <v>153</v>
      </c>
      <c r="H105" s="61"/>
    </row>
    <row r="106" spans="1:8" s="62" customFormat="1" ht="24.95" customHeight="1">
      <c r="A106" s="96"/>
      <c r="B106" s="60"/>
      <c r="C106" s="193" t="s">
        <v>908</v>
      </c>
      <c r="D106" s="193" t="s">
        <v>892</v>
      </c>
      <c r="E106" s="335" t="s">
        <v>1</v>
      </c>
      <c r="F106" s="335" t="s">
        <v>1</v>
      </c>
      <c r="G106" s="336">
        <v>6</v>
      </c>
      <c r="H106" s="61"/>
    </row>
    <row r="107" spans="1:8" s="62" customFormat="1" ht="24.95" customHeight="1">
      <c r="A107" s="96"/>
      <c r="B107" s="82"/>
      <c r="C107" s="193" t="s">
        <v>908</v>
      </c>
      <c r="D107" s="193" t="s">
        <v>893</v>
      </c>
      <c r="E107" s="335" t="s">
        <v>1</v>
      </c>
      <c r="F107" s="335" t="s">
        <v>1</v>
      </c>
      <c r="G107" s="336">
        <v>13</v>
      </c>
      <c r="H107" s="61"/>
    </row>
    <row r="108" spans="1:8" s="62" customFormat="1" ht="24.95" customHeight="1">
      <c r="A108" s="96"/>
      <c r="B108" s="82"/>
      <c r="C108" s="193" t="s">
        <v>534</v>
      </c>
      <c r="D108" s="193" t="s">
        <v>894</v>
      </c>
      <c r="E108" s="335" t="s">
        <v>1</v>
      </c>
      <c r="F108" s="335" t="s">
        <v>1</v>
      </c>
      <c r="G108" s="336">
        <v>36</v>
      </c>
      <c r="H108" s="61"/>
    </row>
    <row r="109" spans="1:8" s="62" customFormat="1" ht="24.95" customHeight="1">
      <c r="A109" s="96"/>
      <c r="B109" s="82"/>
      <c r="C109" s="193" t="s">
        <v>534</v>
      </c>
      <c r="D109" s="193" t="s">
        <v>895</v>
      </c>
      <c r="E109" s="335" t="s">
        <v>1</v>
      </c>
      <c r="F109" s="335" t="s">
        <v>1</v>
      </c>
      <c r="G109" s="336">
        <v>92</v>
      </c>
      <c r="H109" s="61"/>
    </row>
    <row r="110" spans="1:8" s="62" customFormat="1" ht="24.95" customHeight="1">
      <c r="A110" s="96"/>
      <c r="B110" s="83"/>
      <c r="C110" s="938" t="s">
        <v>2</v>
      </c>
      <c r="D110" s="938"/>
      <c r="E110" s="590">
        <v>3299</v>
      </c>
      <c r="F110" s="590">
        <v>3422</v>
      </c>
      <c r="G110" s="591">
        <v>9234</v>
      </c>
      <c r="H110" s="61"/>
    </row>
    <row r="111" spans="1:8" s="62" customFormat="1" ht="24.95" customHeight="1">
      <c r="A111" s="96"/>
      <c r="B111" s="82"/>
      <c r="C111" s="348"/>
      <c r="D111" s="348"/>
      <c r="E111" s="348"/>
      <c r="F111" s="348"/>
      <c r="G111" s="348"/>
    </row>
    <row r="112" spans="1:8" s="62" customFormat="1" ht="24.95" customHeight="1">
      <c r="A112" s="96"/>
      <c r="B112" s="82"/>
      <c r="C112" s="394" t="s">
        <v>915</v>
      </c>
      <c r="D112" s="394"/>
      <c r="E112" s="394"/>
      <c r="F112" s="394"/>
      <c r="G112" s="394"/>
      <c r="H112" s="61"/>
    </row>
    <row r="113" spans="1:8" s="62" customFormat="1" ht="24.95" customHeight="1" thickBot="1">
      <c r="A113" s="96"/>
      <c r="B113" s="82"/>
      <c r="C113" s="588" t="s">
        <v>900</v>
      </c>
      <c r="D113" s="588" t="s">
        <v>901</v>
      </c>
      <c r="E113" s="580">
        <v>2022</v>
      </c>
      <c r="F113" s="580">
        <v>2023</v>
      </c>
      <c r="G113" s="581">
        <v>2024</v>
      </c>
      <c r="H113" s="61"/>
    </row>
    <row r="114" spans="1:8" s="62" customFormat="1" ht="24.95" customHeight="1">
      <c r="A114" s="96"/>
      <c r="B114" s="82"/>
      <c r="C114" s="193" t="s">
        <v>528</v>
      </c>
      <c r="D114" s="193" t="s">
        <v>579</v>
      </c>
      <c r="E114" s="335">
        <v>3</v>
      </c>
      <c r="F114" s="335">
        <v>1</v>
      </c>
      <c r="G114" s="336" t="s">
        <v>1</v>
      </c>
      <c r="H114" s="61"/>
    </row>
    <row r="115" spans="1:8" s="62" customFormat="1" ht="24.95" customHeight="1">
      <c r="A115" s="96"/>
      <c r="B115" s="82"/>
      <c r="C115" s="193" t="s">
        <v>528</v>
      </c>
      <c r="D115" s="193" t="s">
        <v>580</v>
      </c>
      <c r="E115" s="335">
        <v>6</v>
      </c>
      <c r="F115" s="335">
        <v>1</v>
      </c>
      <c r="G115" s="336" t="s">
        <v>1</v>
      </c>
      <c r="H115" s="61"/>
    </row>
    <row r="116" spans="1:8" s="62" customFormat="1" ht="24.95" customHeight="1">
      <c r="A116" s="96"/>
      <c r="B116" s="82"/>
      <c r="C116" s="193" t="s">
        <v>908</v>
      </c>
      <c r="D116" s="193" t="s">
        <v>887</v>
      </c>
      <c r="E116" s="335">
        <v>1208</v>
      </c>
      <c r="F116" s="335">
        <v>907</v>
      </c>
      <c r="G116" s="336" t="s">
        <v>1</v>
      </c>
      <c r="H116" s="61"/>
    </row>
    <row r="117" spans="1:8" s="62" customFormat="1" ht="24.95" customHeight="1">
      <c r="A117" s="96"/>
      <c r="B117" s="82"/>
      <c r="C117" s="193" t="s">
        <v>908</v>
      </c>
      <c r="D117" s="193" t="s">
        <v>888</v>
      </c>
      <c r="E117" s="335">
        <v>105</v>
      </c>
      <c r="F117" s="335">
        <v>141</v>
      </c>
      <c r="G117" s="336" t="s">
        <v>1</v>
      </c>
      <c r="H117" s="61"/>
    </row>
    <row r="118" spans="1:8" s="62" customFormat="1" ht="24.95" customHeight="1">
      <c r="A118" s="96"/>
      <c r="B118" s="82"/>
      <c r="C118" s="193" t="s">
        <v>908</v>
      </c>
      <c r="D118" s="193" t="s">
        <v>889</v>
      </c>
      <c r="E118" s="335">
        <v>389</v>
      </c>
      <c r="F118" s="335">
        <v>90</v>
      </c>
      <c r="G118" s="336" t="s">
        <v>1</v>
      </c>
      <c r="H118" s="61"/>
    </row>
    <row r="119" spans="1:8" s="62" customFormat="1" ht="24.95" customHeight="1">
      <c r="A119" s="96"/>
      <c r="B119" s="60"/>
      <c r="C119" s="193" t="s">
        <v>908</v>
      </c>
      <c r="D119" s="193" t="s">
        <v>911</v>
      </c>
      <c r="E119" s="335">
        <v>110</v>
      </c>
      <c r="F119" s="335">
        <v>78</v>
      </c>
      <c r="G119" s="336">
        <v>189</v>
      </c>
      <c r="H119" s="61"/>
    </row>
    <row r="120" spans="1:8" s="62" customFormat="1" ht="24.95" customHeight="1">
      <c r="A120" s="96"/>
      <c r="B120" s="60"/>
      <c r="C120" s="193" t="s">
        <v>908</v>
      </c>
      <c r="D120" s="193" t="s">
        <v>912</v>
      </c>
      <c r="E120" s="335">
        <v>252</v>
      </c>
      <c r="F120" s="335">
        <v>616</v>
      </c>
      <c r="G120" s="336" t="s">
        <v>1</v>
      </c>
      <c r="H120" s="61"/>
    </row>
    <row r="121" spans="1:8" s="62" customFormat="1" ht="24.95" customHeight="1">
      <c r="A121" s="96"/>
      <c r="B121" s="60"/>
      <c r="C121" s="193" t="s">
        <v>908</v>
      </c>
      <c r="D121" s="193" t="s">
        <v>581</v>
      </c>
      <c r="E121" s="335" t="s">
        <v>1</v>
      </c>
      <c r="F121" s="335">
        <v>76</v>
      </c>
      <c r="G121" s="336" t="s">
        <v>1</v>
      </c>
      <c r="H121" s="61"/>
    </row>
    <row r="122" spans="1:8" s="62" customFormat="1" ht="24.95" customHeight="1">
      <c r="A122" s="96"/>
      <c r="B122" s="60"/>
      <c r="C122" s="193" t="s">
        <v>909</v>
      </c>
      <c r="D122" s="193" t="s">
        <v>905</v>
      </c>
      <c r="E122" s="335">
        <v>1.4</v>
      </c>
      <c r="F122" s="335">
        <v>1.1000000000000001</v>
      </c>
      <c r="G122" s="336">
        <v>1.2</v>
      </c>
      <c r="H122" s="61"/>
    </row>
    <row r="123" spans="1:8" s="62" customFormat="1" ht="24.95" customHeight="1">
      <c r="A123" s="96"/>
      <c r="B123" s="60"/>
      <c r="C123" s="193" t="s">
        <v>909</v>
      </c>
      <c r="D123" s="193" t="s">
        <v>906</v>
      </c>
      <c r="E123" s="335" t="s">
        <v>1</v>
      </c>
      <c r="F123" s="335">
        <v>969</v>
      </c>
      <c r="G123" s="336">
        <v>1475</v>
      </c>
      <c r="H123" s="61"/>
    </row>
    <row r="124" spans="1:8" s="62" customFormat="1" ht="24.95" customHeight="1">
      <c r="A124" s="96"/>
      <c r="B124" s="60"/>
      <c r="C124" s="938" t="s">
        <v>2</v>
      </c>
      <c r="D124" s="938"/>
      <c r="E124" s="590">
        <v>2074</v>
      </c>
      <c r="F124" s="590">
        <v>2880</v>
      </c>
      <c r="G124" s="591">
        <v>1665</v>
      </c>
      <c r="H124" s="61"/>
    </row>
    <row r="125" spans="1:8" s="62" customFormat="1" ht="24.95" customHeight="1">
      <c r="A125" s="96"/>
      <c r="B125" s="60"/>
      <c r="C125" s="131"/>
      <c r="D125" s="131"/>
      <c r="E125" s="131"/>
      <c r="F125" s="131"/>
      <c r="G125" s="131"/>
    </row>
    <row r="126" spans="1:8" s="62" customFormat="1" ht="24.95" customHeight="1">
      <c r="A126" s="96"/>
      <c r="B126" s="60"/>
    </row>
    <row r="127" spans="1:8" s="62" customFormat="1" ht="24.95" customHeight="1">
      <c r="A127" s="96"/>
      <c r="B127" s="60"/>
    </row>
    <row r="128" spans="1:8" s="62" customFormat="1" ht="24.95" customHeight="1">
      <c r="A128" s="96"/>
      <c r="B128" s="60"/>
    </row>
    <row r="129" spans="1:2" s="62" customFormat="1" ht="24.95" customHeight="1">
      <c r="A129" s="96"/>
      <c r="B129" s="60"/>
    </row>
    <row r="130" spans="1:2" s="62" customFormat="1" ht="24.95" customHeight="1">
      <c r="A130" s="96"/>
      <c r="B130" s="60"/>
    </row>
    <row r="131" spans="1:2" s="62" customFormat="1" ht="24.95" customHeight="1">
      <c r="A131" s="96"/>
      <c r="B131" s="60"/>
    </row>
    <row r="132" spans="1:2" s="62" customFormat="1" ht="24.95" customHeight="1">
      <c r="A132" s="96"/>
      <c r="B132" s="82"/>
    </row>
    <row r="133" spans="1:2" s="62" customFormat="1" ht="24.95" customHeight="1">
      <c r="A133" s="96"/>
      <c r="B133" s="82"/>
    </row>
    <row r="134" spans="1:2" s="62" customFormat="1" ht="24.95" customHeight="1">
      <c r="A134" s="96"/>
      <c r="B134" s="82"/>
    </row>
    <row r="135" spans="1:2" s="62" customFormat="1" ht="24.95" customHeight="1">
      <c r="A135" s="96"/>
      <c r="B135" s="82"/>
    </row>
    <row r="136" spans="1:2" s="62" customFormat="1" ht="24.95" customHeight="1">
      <c r="A136" s="96"/>
      <c r="B136" s="60"/>
    </row>
    <row r="137" spans="1:2" s="62" customFormat="1" ht="24.95" customHeight="1">
      <c r="A137" s="96"/>
      <c r="B137" s="82"/>
    </row>
    <row r="138" spans="1:2" s="62" customFormat="1" ht="24.95" customHeight="1">
      <c r="A138" s="96"/>
      <c r="B138" s="82"/>
    </row>
    <row r="139" spans="1:2" s="62" customFormat="1" ht="24.95" customHeight="1">
      <c r="A139" s="96"/>
      <c r="B139" s="82"/>
    </row>
    <row r="140" spans="1:2" s="62" customFormat="1" ht="24.95" customHeight="1">
      <c r="A140" s="96"/>
      <c r="B140" s="82"/>
    </row>
    <row r="141" spans="1:2" s="62" customFormat="1" ht="24.95" customHeight="1">
      <c r="A141" s="96"/>
      <c r="B141" s="82"/>
    </row>
    <row r="142" spans="1:2" s="62" customFormat="1" ht="24.95" customHeight="1">
      <c r="A142" s="96"/>
      <c r="B142" s="60"/>
    </row>
    <row r="143" spans="1:2" s="62" customFormat="1" ht="24.95" customHeight="1">
      <c r="A143" s="96"/>
      <c r="B143" s="60"/>
    </row>
    <row r="144" spans="1:2" s="62" customFormat="1" ht="24.95" customHeight="1">
      <c r="A144" s="96"/>
      <c r="B144" s="82"/>
    </row>
    <row r="145" spans="1:2" s="62" customFormat="1" ht="24.95" customHeight="1">
      <c r="A145" s="96"/>
      <c r="B145" s="82"/>
    </row>
    <row r="146" spans="1:2" s="62" customFormat="1" ht="24.95" customHeight="1">
      <c r="A146" s="96"/>
      <c r="B146" s="82"/>
    </row>
    <row r="147" spans="1:2" s="62" customFormat="1" ht="24.95" customHeight="1">
      <c r="A147" s="96"/>
      <c r="B147" s="82"/>
    </row>
    <row r="148" spans="1:2" s="62" customFormat="1" ht="24.95" customHeight="1">
      <c r="A148" s="96"/>
      <c r="B148" s="82"/>
    </row>
    <row r="149" spans="1:2" s="62" customFormat="1" ht="24.95" customHeight="1">
      <c r="A149" s="96"/>
      <c r="B149" s="82"/>
    </row>
    <row r="150" spans="1:2" s="62" customFormat="1" ht="24.95" customHeight="1">
      <c r="A150" s="96"/>
      <c r="B150" s="82"/>
    </row>
    <row r="151" spans="1:2" s="62" customFormat="1" ht="24.95" customHeight="1">
      <c r="A151" s="96"/>
      <c r="B151" s="82"/>
    </row>
    <row r="152" spans="1:2" s="62" customFormat="1" ht="24.95" customHeight="1">
      <c r="A152" s="96"/>
      <c r="B152" s="82"/>
    </row>
    <row r="153" spans="1:2" s="62" customFormat="1" ht="24.95" customHeight="1">
      <c r="A153" s="96"/>
      <c r="B153" s="82"/>
    </row>
    <row r="154" spans="1:2" s="62" customFormat="1" ht="24.95" customHeight="1">
      <c r="A154" s="96"/>
      <c r="B154" s="82"/>
    </row>
    <row r="155" spans="1:2" s="62" customFormat="1" ht="24.95" customHeight="1">
      <c r="A155" s="96"/>
      <c r="B155" s="82"/>
    </row>
    <row r="156" spans="1:2" s="62" customFormat="1" ht="24.95" customHeight="1">
      <c r="A156" s="96"/>
      <c r="B156" s="82"/>
    </row>
    <row r="157" spans="1:2" s="62" customFormat="1" ht="24.95" customHeight="1">
      <c r="A157" s="96"/>
      <c r="B157" s="82"/>
    </row>
    <row r="158" spans="1:2" s="62" customFormat="1" ht="24.95" customHeight="1">
      <c r="A158" s="96"/>
      <c r="B158" s="82"/>
    </row>
    <row r="159" spans="1:2" s="62" customFormat="1" ht="24.95" customHeight="1">
      <c r="A159" s="96"/>
      <c r="B159" s="82"/>
    </row>
    <row r="160" spans="1:2" s="62" customFormat="1" ht="24.95" customHeight="1">
      <c r="A160" s="96"/>
      <c r="B160" s="60"/>
    </row>
    <row r="161" spans="1:2" s="62" customFormat="1" ht="24.95" customHeight="1">
      <c r="A161" s="96"/>
      <c r="B161" s="60"/>
    </row>
    <row r="162" spans="1:2" s="62" customFormat="1" ht="24.95" customHeight="1">
      <c r="A162" s="96"/>
      <c r="B162" s="82"/>
    </row>
    <row r="163" spans="1:2" s="62" customFormat="1" ht="24.95" customHeight="1">
      <c r="A163" s="96"/>
      <c r="B163" s="60"/>
    </row>
    <row r="164" spans="1:2" s="62" customFormat="1" ht="24.95" customHeight="1">
      <c r="A164" s="96"/>
      <c r="B164" s="60"/>
    </row>
    <row r="165" spans="1:2" s="62" customFormat="1" ht="24.95" customHeight="1">
      <c r="A165" s="96"/>
      <c r="B165" s="60"/>
    </row>
    <row r="166" spans="1:2" s="62" customFormat="1" ht="24.95" customHeight="1">
      <c r="A166" s="96"/>
      <c r="B166" s="60"/>
    </row>
    <row r="167" spans="1:2" s="62" customFormat="1" ht="24.95" customHeight="1">
      <c r="A167" s="96"/>
      <c r="B167" s="60"/>
    </row>
    <row r="168" spans="1:2" s="62" customFormat="1" ht="24.95" customHeight="1">
      <c r="A168" s="96"/>
      <c r="B168" s="60"/>
    </row>
    <row r="169" spans="1:2" s="62" customFormat="1" ht="24.95" customHeight="1">
      <c r="A169" s="96"/>
      <c r="B169" s="60"/>
    </row>
    <row r="170" spans="1:2" s="62" customFormat="1" ht="24.95" customHeight="1">
      <c r="A170" s="96"/>
      <c r="B170" s="60"/>
    </row>
    <row r="171" spans="1:2" s="62" customFormat="1" ht="24.95" customHeight="1">
      <c r="A171" s="96"/>
      <c r="B171" s="60"/>
    </row>
    <row r="172" spans="1:2" s="62" customFormat="1" ht="24.95" customHeight="1">
      <c r="A172" s="96"/>
      <c r="B172" s="60"/>
    </row>
    <row r="173" spans="1:2" s="62" customFormat="1" ht="24.95" customHeight="1">
      <c r="A173" s="96"/>
      <c r="B173" s="60"/>
    </row>
    <row r="174" spans="1:2" s="62" customFormat="1" ht="24.95" customHeight="1">
      <c r="A174" s="96"/>
      <c r="B174" s="60"/>
    </row>
    <row r="175" spans="1:2" s="62" customFormat="1" ht="24.95" customHeight="1">
      <c r="A175" s="96"/>
      <c r="B175" s="60"/>
    </row>
    <row r="176" spans="1:2" s="62" customFormat="1" ht="24.95" customHeight="1">
      <c r="A176" s="96"/>
      <c r="B176" s="60"/>
    </row>
    <row r="177" spans="1:2" s="62" customFormat="1" ht="24.95" customHeight="1">
      <c r="A177" s="96"/>
      <c r="B177" s="60"/>
    </row>
    <row r="178" spans="1:2" s="62" customFormat="1" ht="24.95" customHeight="1">
      <c r="A178" s="96"/>
      <c r="B178" s="60"/>
    </row>
    <row r="179" spans="1:2" s="62" customFormat="1" ht="24.95" customHeight="1">
      <c r="A179" s="96"/>
      <c r="B179" s="60"/>
    </row>
    <row r="180" spans="1:2" s="62" customFormat="1" ht="24.95" customHeight="1">
      <c r="A180" s="96"/>
      <c r="B180" s="60"/>
    </row>
    <row r="181" spans="1:2" s="62" customFormat="1" ht="24.95" customHeight="1">
      <c r="A181" s="96"/>
      <c r="B181" s="60"/>
    </row>
    <row r="182" spans="1:2" s="62" customFormat="1" ht="24.95" customHeight="1">
      <c r="A182" s="96"/>
      <c r="B182" s="60"/>
    </row>
    <row r="183" spans="1:2" s="62" customFormat="1" ht="24.95" customHeight="1">
      <c r="A183" s="96"/>
      <c r="B183" s="60"/>
    </row>
    <row r="184" spans="1:2" s="62" customFormat="1" ht="24.95" customHeight="1">
      <c r="A184" s="96"/>
      <c r="B184" s="60"/>
    </row>
    <row r="185" spans="1:2" s="62" customFormat="1" ht="24.95" customHeight="1">
      <c r="A185" s="96"/>
      <c r="B185" s="60"/>
    </row>
    <row r="186" spans="1:2" s="62" customFormat="1" ht="24.95" customHeight="1">
      <c r="A186" s="96"/>
      <c r="B186" s="60"/>
    </row>
    <row r="187" spans="1:2" s="62" customFormat="1" ht="24.95" customHeight="1">
      <c r="A187" s="96"/>
      <c r="B187" s="60"/>
    </row>
    <row r="188" spans="1:2" s="62" customFormat="1" ht="24.95" customHeight="1">
      <c r="A188" s="96"/>
      <c r="B188" s="60"/>
    </row>
    <row r="189" spans="1:2" s="62" customFormat="1" ht="24.95" customHeight="1">
      <c r="A189" s="96"/>
      <c r="B189" s="60"/>
    </row>
    <row r="190" spans="1:2" s="62" customFormat="1" ht="24.95" customHeight="1">
      <c r="A190" s="96"/>
      <c r="B190" s="60"/>
    </row>
    <row r="191" spans="1:2" s="62" customFormat="1" ht="24.95" customHeight="1">
      <c r="A191" s="96"/>
      <c r="B191" s="60"/>
    </row>
    <row r="192" spans="1:2" s="62" customFormat="1" ht="24.95" customHeight="1">
      <c r="A192" s="96"/>
      <c r="B192" s="60"/>
    </row>
    <row r="193" spans="1:2" s="62" customFormat="1" ht="24.95" customHeight="1">
      <c r="A193" s="96"/>
      <c r="B193" s="60"/>
    </row>
    <row r="194" spans="1:2" s="62" customFormat="1" ht="24.95" customHeight="1">
      <c r="A194" s="96"/>
      <c r="B194" s="60"/>
    </row>
    <row r="195" spans="1:2" s="62" customFormat="1" ht="24.95" customHeight="1">
      <c r="A195" s="96"/>
      <c r="B195" s="60"/>
    </row>
    <row r="196" spans="1:2" s="62" customFormat="1" ht="24.95" customHeight="1">
      <c r="A196" s="96"/>
      <c r="B196" s="60"/>
    </row>
    <row r="197" spans="1:2" s="62" customFormat="1" ht="24.95" customHeight="1">
      <c r="A197" s="96"/>
      <c r="B197" s="60"/>
    </row>
    <row r="198" spans="1:2" s="62" customFormat="1" ht="24.95" customHeight="1">
      <c r="A198" s="96"/>
      <c r="B198" s="60"/>
    </row>
    <row r="199" spans="1:2" s="62" customFormat="1" ht="24.95" customHeight="1">
      <c r="A199" s="96"/>
      <c r="B199" s="60"/>
    </row>
    <row r="200" spans="1:2" s="62" customFormat="1" ht="24.95" customHeight="1">
      <c r="A200" s="96"/>
      <c r="B200" s="60"/>
    </row>
    <row r="201" spans="1:2" s="62" customFormat="1" ht="24.95" customHeight="1">
      <c r="A201" s="96"/>
      <c r="B201" s="60"/>
    </row>
    <row r="202" spans="1:2" s="62" customFormat="1" ht="24.95" customHeight="1">
      <c r="A202" s="96"/>
      <c r="B202" s="60"/>
    </row>
    <row r="203" spans="1:2" s="62" customFormat="1" ht="24.95" customHeight="1">
      <c r="A203" s="96"/>
      <c r="B203" s="60"/>
    </row>
    <row r="204" spans="1:2" s="62" customFormat="1" ht="24.95" customHeight="1">
      <c r="A204" s="96"/>
      <c r="B204" s="60"/>
    </row>
    <row r="205" spans="1:2" s="62" customFormat="1" ht="24.95" customHeight="1">
      <c r="A205" s="96"/>
      <c r="B205" s="60"/>
    </row>
    <row r="206" spans="1:2" s="62" customFormat="1" ht="24.95" customHeight="1">
      <c r="A206" s="96"/>
      <c r="B206" s="60"/>
    </row>
    <row r="207" spans="1:2" s="62" customFormat="1" ht="24.95" customHeight="1">
      <c r="A207" s="96"/>
      <c r="B207" s="60"/>
    </row>
    <row r="208" spans="1:2" s="62" customFormat="1" ht="24.95" customHeight="1">
      <c r="A208" s="96"/>
      <c r="B208" s="60"/>
    </row>
    <row r="209" spans="1:2" s="62" customFormat="1" ht="24.95" customHeight="1">
      <c r="A209" s="96"/>
      <c r="B209" s="60"/>
    </row>
    <row r="210" spans="1:2" s="62" customFormat="1" ht="24.95" customHeight="1">
      <c r="A210" s="96"/>
      <c r="B210" s="60"/>
    </row>
    <row r="211" spans="1:2" s="62" customFormat="1" ht="24.95" customHeight="1">
      <c r="A211" s="96"/>
      <c r="B211" s="60"/>
    </row>
    <row r="212" spans="1:2" s="62" customFormat="1" ht="24.95" customHeight="1">
      <c r="A212" s="96"/>
      <c r="B212" s="60"/>
    </row>
    <row r="213" spans="1:2" s="62" customFormat="1" ht="24.95" customHeight="1">
      <c r="A213" s="96"/>
      <c r="B213" s="60"/>
    </row>
    <row r="214" spans="1:2" s="62" customFormat="1" ht="24.95" customHeight="1">
      <c r="A214" s="96"/>
      <c r="B214" s="60"/>
    </row>
    <row r="215" spans="1:2" s="62" customFormat="1" ht="24.95" customHeight="1">
      <c r="A215" s="96"/>
      <c r="B215" s="60"/>
    </row>
    <row r="216" spans="1:2" s="62" customFormat="1" ht="24.95" customHeight="1">
      <c r="A216" s="96"/>
      <c r="B216" s="60"/>
    </row>
    <row r="217" spans="1:2" s="62" customFormat="1" ht="24.95" customHeight="1">
      <c r="A217" s="96"/>
      <c r="B217" s="60"/>
    </row>
    <row r="218" spans="1:2" s="62" customFormat="1" ht="24.95" customHeight="1">
      <c r="A218" s="96"/>
      <c r="B218" s="60"/>
    </row>
    <row r="219" spans="1:2" s="62" customFormat="1" ht="24.95" customHeight="1">
      <c r="A219" s="96"/>
      <c r="B219" s="60"/>
    </row>
    <row r="220" spans="1:2" s="62" customFormat="1" ht="24.95" customHeight="1">
      <c r="A220" s="96"/>
      <c r="B220" s="60"/>
    </row>
    <row r="221" spans="1:2" s="62" customFormat="1" ht="24.95" customHeight="1">
      <c r="A221" s="96"/>
      <c r="B221" s="60"/>
    </row>
    <row r="222" spans="1:2" s="62" customFormat="1" ht="24.95" customHeight="1">
      <c r="A222" s="96"/>
      <c r="B222" s="60"/>
    </row>
    <row r="223" spans="1:2" s="62" customFormat="1" ht="24.95" customHeight="1">
      <c r="A223" s="96"/>
      <c r="B223" s="60"/>
    </row>
    <row r="224" spans="1:2" s="62" customFormat="1" ht="24.95" customHeight="1">
      <c r="A224" s="96"/>
      <c r="B224" s="60"/>
    </row>
    <row r="225" spans="1:2" s="62" customFormat="1" ht="24.95" customHeight="1">
      <c r="A225" s="96"/>
      <c r="B225" s="60"/>
    </row>
    <row r="226" spans="1:2" s="62" customFormat="1" ht="24.95" customHeight="1">
      <c r="A226" s="96"/>
      <c r="B226" s="60"/>
    </row>
    <row r="227" spans="1:2" s="62" customFormat="1" ht="24.95" customHeight="1">
      <c r="A227" s="96"/>
      <c r="B227" s="82"/>
    </row>
    <row r="228" spans="1:2" s="62" customFormat="1" ht="24.95" customHeight="1">
      <c r="A228" s="96"/>
      <c r="B228" s="60"/>
    </row>
    <row r="229" spans="1:2" s="62" customFormat="1" ht="24.95" customHeight="1">
      <c r="A229" s="96"/>
      <c r="B229" s="60"/>
    </row>
    <row r="230" spans="1:2" s="62" customFormat="1" ht="24.95" customHeight="1">
      <c r="A230" s="96"/>
      <c r="B230" s="60"/>
    </row>
    <row r="231" spans="1:2" s="62" customFormat="1" ht="24.95" customHeight="1">
      <c r="A231" s="96"/>
      <c r="B231" s="60"/>
    </row>
    <row r="232" spans="1:2" s="62" customFormat="1" ht="24.95" customHeight="1">
      <c r="A232" s="96"/>
      <c r="B232" s="60"/>
    </row>
    <row r="233" spans="1:2" s="62" customFormat="1" ht="24.95" customHeight="1">
      <c r="A233" s="96"/>
      <c r="B233" s="60"/>
    </row>
    <row r="234" spans="1:2" s="62" customFormat="1" ht="24.95" customHeight="1">
      <c r="A234" s="96"/>
      <c r="B234" s="60"/>
    </row>
    <row r="235" spans="1:2" s="62" customFormat="1" ht="24.95" customHeight="1">
      <c r="A235" s="96"/>
      <c r="B235" s="60"/>
    </row>
    <row r="236" spans="1:2" s="62" customFormat="1" ht="24.95" customHeight="1">
      <c r="A236" s="96"/>
      <c r="B236" s="82"/>
    </row>
    <row r="237" spans="1:2" s="62" customFormat="1" ht="24.95" customHeight="1">
      <c r="A237" s="96"/>
      <c r="B237" s="60"/>
    </row>
    <row r="238" spans="1:2" s="62" customFormat="1" ht="24.95" customHeight="1">
      <c r="A238" s="96"/>
      <c r="B238" s="82"/>
    </row>
    <row r="239" spans="1:2" s="62" customFormat="1" ht="24.95" customHeight="1">
      <c r="A239" s="96"/>
      <c r="B239" s="82"/>
    </row>
    <row r="240" spans="1:2" s="62" customFormat="1" ht="24.95" customHeight="1">
      <c r="A240" s="96"/>
      <c r="B240" s="82"/>
    </row>
    <row r="241" spans="1:2" s="62" customFormat="1" ht="24.95" customHeight="1">
      <c r="A241" s="96"/>
      <c r="B241" s="82"/>
    </row>
    <row r="242" spans="1:2" s="62" customFormat="1" ht="24.95" customHeight="1">
      <c r="A242" s="96"/>
      <c r="B242" s="82"/>
    </row>
    <row r="243" spans="1:2" s="62" customFormat="1" ht="24.95" customHeight="1">
      <c r="A243" s="96"/>
      <c r="B243" s="82"/>
    </row>
    <row r="244" spans="1:2" s="62" customFormat="1" ht="24.95" customHeight="1">
      <c r="A244" s="96"/>
      <c r="B244" s="60"/>
    </row>
    <row r="245" spans="1:2" s="62" customFormat="1" ht="24.95" customHeight="1">
      <c r="A245" s="96"/>
      <c r="B245" s="60"/>
    </row>
    <row r="246" spans="1:2" s="62" customFormat="1" ht="24.95" customHeight="1">
      <c r="A246" s="96"/>
      <c r="B246" s="60"/>
    </row>
    <row r="247" spans="1:2" s="62" customFormat="1" ht="24.95" customHeight="1">
      <c r="A247" s="96"/>
      <c r="B247" s="60"/>
    </row>
    <row r="248" spans="1:2" s="62" customFormat="1" ht="24.95" customHeight="1">
      <c r="A248" s="96"/>
      <c r="B248" s="60"/>
    </row>
    <row r="249" spans="1:2" s="62" customFormat="1" ht="24.95" customHeight="1">
      <c r="A249" s="96"/>
      <c r="B249" s="60"/>
    </row>
    <row r="250" spans="1:2" s="62" customFormat="1" ht="24.95" customHeight="1">
      <c r="A250" s="96"/>
      <c r="B250" s="60"/>
    </row>
    <row r="251" spans="1:2" s="62" customFormat="1" ht="24.95" customHeight="1">
      <c r="A251" s="96"/>
      <c r="B251" s="61"/>
    </row>
    <row r="252" spans="1:2" s="62" customFormat="1" ht="24.95" customHeight="1">
      <c r="A252" s="96"/>
      <c r="B252" s="61"/>
    </row>
    <row r="253" spans="1:2" s="62" customFormat="1" ht="24.95" customHeight="1">
      <c r="A253" s="96"/>
      <c r="B253" s="61"/>
    </row>
    <row r="254" spans="1:2" s="62" customFormat="1" ht="24.95" customHeight="1">
      <c r="A254" s="96"/>
      <c r="B254" s="61"/>
    </row>
    <row r="255" spans="1:2" s="62" customFormat="1" ht="24.95" customHeight="1">
      <c r="A255" s="96"/>
      <c r="B255" s="61"/>
    </row>
    <row r="256" spans="1:2" s="62" customFormat="1" ht="24.95" customHeight="1">
      <c r="A256" s="96"/>
      <c r="B256" s="61"/>
    </row>
    <row r="257" spans="1:2" s="62" customFormat="1" ht="24.95" customHeight="1">
      <c r="A257" s="96"/>
      <c r="B257" s="61"/>
    </row>
    <row r="258" spans="1:2" s="62" customFormat="1" ht="24.95" customHeight="1">
      <c r="A258" s="96"/>
      <c r="B258" s="61"/>
    </row>
    <row r="259" spans="1:2" s="62" customFormat="1" ht="24.95" customHeight="1">
      <c r="A259" s="96"/>
      <c r="B259" s="61"/>
    </row>
    <row r="260" spans="1:2" s="62" customFormat="1" ht="24.95" customHeight="1">
      <c r="A260" s="96"/>
      <c r="B260" s="61"/>
    </row>
    <row r="261" spans="1:2" s="62" customFormat="1" ht="24.95" customHeight="1">
      <c r="A261" s="96"/>
      <c r="B261" s="61"/>
    </row>
    <row r="262" spans="1:2" s="62" customFormat="1" ht="24.95" customHeight="1">
      <c r="A262" s="96"/>
      <c r="B262" s="61"/>
    </row>
    <row r="263" spans="1:2" s="62" customFormat="1" ht="24.95" customHeight="1">
      <c r="A263" s="96"/>
      <c r="B263" s="61"/>
    </row>
  </sheetData>
  <sheetProtection algorithmName="SHA-512" hashValue="WPrtZpueg/KLS13OeT4emjNk2X6f3x0U/nP2RXkfw5WFKgjS8w9HXq26lMa+NGRifmxiPMhs4ug/8UQNjZ96tw==" saltValue="zNDJZZHbVK3HdGb2kif8Fw==" spinCount="100000" sheet="1" objects="1" scenarios="1" formatColumns="0" formatRows="0" autoFilter="0"/>
  <mergeCells count="61">
    <mergeCell ref="D67:E67"/>
    <mergeCell ref="D68:E68"/>
    <mergeCell ref="D69:E69"/>
    <mergeCell ref="D62:E62"/>
    <mergeCell ref="D63:E63"/>
    <mergeCell ref="D64:E64"/>
    <mergeCell ref="D65:E65"/>
    <mergeCell ref="D66:E66"/>
    <mergeCell ref="D59:E59"/>
    <mergeCell ref="D60:E60"/>
    <mergeCell ref="D61:E61"/>
    <mergeCell ref="C27:G27"/>
    <mergeCell ref="C28:G28"/>
    <mergeCell ref="C29:G29"/>
    <mergeCell ref="D49:I49"/>
    <mergeCell ref="C50:I55"/>
    <mergeCell ref="C56:F56"/>
    <mergeCell ref="D6:I6"/>
    <mergeCell ref="C7:I10"/>
    <mergeCell ref="C36:I37"/>
    <mergeCell ref="D39:I39"/>
    <mergeCell ref="C40:I48"/>
    <mergeCell ref="C13:D13"/>
    <mergeCell ref="C23:G25"/>
    <mergeCell ref="C26:G26"/>
    <mergeCell ref="D31:I31"/>
    <mergeCell ref="C32:I33"/>
    <mergeCell ref="C22:D22"/>
    <mergeCell ref="C14:D14"/>
    <mergeCell ref="C15:D15"/>
    <mergeCell ref="C16:D16"/>
    <mergeCell ref="C17:D17"/>
    <mergeCell ref="C18:D18"/>
    <mergeCell ref="C78:C79"/>
    <mergeCell ref="C124:D124"/>
    <mergeCell ref="C110:D110"/>
    <mergeCell ref="D82:E82"/>
    <mergeCell ref="D83:E83"/>
    <mergeCell ref="C87:I94"/>
    <mergeCell ref="C95:F95"/>
    <mergeCell ref="D78:E79"/>
    <mergeCell ref="D80:E80"/>
    <mergeCell ref="D81:E81"/>
    <mergeCell ref="C84:E84"/>
    <mergeCell ref="D86:I86"/>
    <mergeCell ref="L11:M11"/>
    <mergeCell ref="D11:I11"/>
    <mergeCell ref="C12:I12"/>
    <mergeCell ref="D35:I35"/>
    <mergeCell ref="C77:F77"/>
    <mergeCell ref="C19:D19"/>
    <mergeCell ref="C20:D20"/>
    <mergeCell ref="C21:D21"/>
    <mergeCell ref="C75:E75"/>
    <mergeCell ref="D57:E58"/>
    <mergeCell ref="D70:E70"/>
    <mergeCell ref="D71:E71"/>
    <mergeCell ref="D72:E72"/>
    <mergeCell ref="D73:E73"/>
    <mergeCell ref="D74:E74"/>
    <mergeCell ref="C57:C58"/>
  </mergeCells>
  <hyperlinks>
    <hyperlink ref="E3" location="'Ativos e desempenho'!C6" display="GRI EU6" xr:uid="{F5C43040-BDD8-45BB-9918-8E6F444D61E8}"/>
    <hyperlink ref="F3" location="'Ativos e desempenho'!C11" display="GRI EU11" xr:uid="{424BC349-0A49-4D78-ABDE-D3C4B5D84817}"/>
    <hyperlink ref="G3" location="'Ativos e desempenho'!C31" display="GRI 11.7.4" xr:uid="{E7F2CA6A-8DC6-4592-9325-0F28DE528209}"/>
    <hyperlink ref="H3" location="'Ativos e desempenho'!C35" display="GRI 11.7.5" xr:uid="{5BABCD74-F01B-4B0C-B77F-207C281A7BC2}"/>
    <hyperlink ref="I3" location="'Ativos e desempenho'!C39" display="SASB EM-EP-420a.1" xr:uid="{D54A5BCE-86E2-4CFA-B597-6F02BCB75664}"/>
    <hyperlink ref="E4" location="'Ativos e desempenho'!C49" display="GRI EU1" xr:uid="{0AC498B9-65F0-43D9-827D-3E14D87420B9}"/>
    <hyperlink ref="F4" location="'Ativos e desempenho'!C86" display="GRI EU2" xr:uid="{7BFE69D3-A9C9-4E6E-B939-037FC5FDC8B3}"/>
  </hyperlink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68180-7019-4DA7-839D-EB6655688036}">
  <sheetPr>
    <tabColor rgb="FF7F5A00"/>
  </sheetPr>
  <dimension ref="A1:AT253"/>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defaultColWidth="0" defaultRowHeight="12.75"/>
  <cols>
    <col min="1" max="1" width="33.7109375" style="96" customWidth="1"/>
    <col min="2" max="2" width="3.7109375" style="61" customWidth="1"/>
    <col min="3" max="9" width="20.85546875" style="62" customWidth="1"/>
    <col min="10" max="11" width="24" style="62" customWidth="1"/>
    <col min="12" max="12" width="14.140625" style="62" customWidth="1"/>
    <col min="13" max="13" width="7.425781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140"/>
      <c r="B1" s="58"/>
      <c r="C1" s="58"/>
      <c r="D1" s="58"/>
      <c r="E1" s="59"/>
      <c r="F1" s="60"/>
      <c r="G1" s="60"/>
      <c r="H1" s="60"/>
      <c r="I1" s="60"/>
      <c r="J1" s="95"/>
      <c r="K1" s="95"/>
      <c r="L1" s="102"/>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102"/>
      <c r="D2" s="95"/>
      <c r="E2" s="95"/>
      <c r="F2" s="95"/>
      <c r="G2" s="95"/>
      <c r="H2" s="95"/>
      <c r="I2" s="95"/>
      <c r="J2" s="95"/>
      <c r="K2" s="95"/>
      <c r="L2" s="102"/>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594" t="str">
        <f>Índice!B141</f>
        <v>PROPRIETARY DISCLOSURES</v>
      </c>
      <c r="D3" s="95"/>
      <c r="E3" s="95"/>
      <c r="F3" s="95"/>
      <c r="G3" s="95"/>
      <c r="H3" s="95"/>
      <c r="I3" s="95"/>
      <c r="J3" s="95"/>
      <c r="K3" s="95"/>
      <c r="L3" s="102"/>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Índice!C141</f>
        <v>Socio-environmental contributions</v>
      </c>
      <c r="D4" s="95"/>
      <c r="E4" s="95"/>
      <c r="F4" s="95"/>
      <c r="G4" s="95"/>
      <c r="H4" s="95"/>
      <c r="I4" s="95"/>
      <c r="J4" s="95"/>
      <c r="K4" s="95"/>
      <c r="L4" s="102"/>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A5" s="94"/>
      <c r="B5" s="76"/>
      <c r="C5" s="596"/>
      <c r="D5" s="119"/>
      <c r="E5" s="119"/>
      <c r="F5" s="119"/>
      <c r="G5" s="119"/>
      <c r="H5" s="119"/>
      <c r="I5" s="119"/>
      <c r="J5" s="119"/>
      <c r="K5" s="119"/>
      <c r="L5" s="596"/>
      <c r="M5" s="119"/>
      <c r="N5" s="68"/>
      <c r="O5" s="69"/>
      <c r="P5" s="69"/>
      <c r="Q5" s="69"/>
      <c r="R5" s="69"/>
      <c r="S5" s="69"/>
      <c r="T5" s="69"/>
      <c r="U5" s="70"/>
      <c r="V5" s="71"/>
      <c r="W5" s="71"/>
      <c r="X5" s="71"/>
      <c r="Y5" s="71"/>
      <c r="Z5" s="72"/>
      <c r="AA5" s="71"/>
      <c r="AB5" s="71"/>
      <c r="AC5" s="71"/>
      <c r="AD5" s="71"/>
      <c r="AE5" s="71"/>
      <c r="AF5" s="71"/>
      <c r="AG5" s="71"/>
      <c r="AH5" s="71"/>
      <c r="AI5" s="71"/>
      <c r="AJ5" s="71"/>
      <c r="AK5" s="71"/>
      <c r="AL5" s="71"/>
      <c r="AM5" s="71"/>
      <c r="AN5" s="71"/>
      <c r="AO5" s="66"/>
      <c r="AP5" s="65"/>
      <c r="AQ5" s="65"/>
      <c r="AR5" s="65"/>
      <c r="AS5" s="65"/>
    </row>
    <row r="6" spans="1:46" ht="24.95" customHeight="1">
      <c r="A6" s="94"/>
      <c r="B6" s="76"/>
      <c r="C6" s="595" t="str">
        <f>Índice!D141</f>
        <v>Proprietary Disclosure</v>
      </c>
      <c r="D6" s="957" t="str">
        <f>Índice!E141</f>
        <v>Environmental compensation</v>
      </c>
      <c r="E6" s="958"/>
      <c r="F6" s="958"/>
      <c r="G6" s="958"/>
      <c r="H6" s="958"/>
      <c r="I6" s="958"/>
      <c r="J6" s="119"/>
      <c r="K6" s="119"/>
      <c r="L6" s="119"/>
      <c r="M6" s="119"/>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c r="AT6" s="61"/>
    </row>
    <row r="7" spans="1:46" s="412" customFormat="1" ht="24.95" customHeight="1">
      <c r="A7" s="94"/>
      <c r="C7" s="394" t="s">
        <v>916</v>
      </c>
    </row>
    <row r="8" spans="1:46" ht="24.95" customHeight="1" thickBot="1">
      <c r="A8" s="98"/>
      <c r="B8" s="76"/>
      <c r="C8" s="632" t="s">
        <v>816</v>
      </c>
      <c r="D8" s="633">
        <v>2017</v>
      </c>
      <c r="E8" s="633">
        <v>2018</v>
      </c>
      <c r="F8" s="633">
        <v>2019</v>
      </c>
      <c r="G8" s="633">
        <v>2020</v>
      </c>
      <c r="H8" s="633">
        <v>2021</v>
      </c>
      <c r="I8" s="633">
        <v>2022</v>
      </c>
      <c r="J8" s="633">
        <v>2023</v>
      </c>
      <c r="K8" s="634">
        <v>2024</v>
      </c>
      <c r="L8" s="85"/>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B9" s="76"/>
      <c r="C9" s="473" t="s">
        <v>37</v>
      </c>
      <c r="D9" s="335">
        <v>0</v>
      </c>
      <c r="E9" s="335">
        <v>0</v>
      </c>
      <c r="F9" s="335">
        <v>14806</v>
      </c>
      <c r="G9" s="335">
        <v>0</v>
      </c>
      <c r="H9" s="335">
        <v>2386388</v>
      </c>
      <c r="I9" s="335">
        <v>186733</v>
      </c>
      <c r="J9" s="335">
        <v>232046</v>
      </c>
      <c r="K9" s="336">
        <v>849792</v>
      </c>
      <c r="L9" s="85"/>
      <c r="M9" s="80"/>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B10" s="76"/>
      <c r="C10" s="473" t="s">
        <v>38</v>
      </c>
      <c r="D10" s="335">
        <v>0</v>
      </c>
      <c r="E10" s="335">
        <v>0</v>
      </c>
      <c r="F10" s="335">
        <v>0</v>
      </c>
      <c r="G10" s="335">
        <v>0</v>
      </c>
      <c r="H10" s="335">
        <v>0</v>
      </c>
      <c r="I10" s="335">
        <v>1100222</v>
      </c>
      <c r="J10" s="335">
        <v>0</v>
      </c>
      <c r="K10" s="336">
        <v>0</v>
      </c>
      <c r="L10" s="85"/>
      <c r="M10" s="80"/>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B11" s="76"/>
      <c r="C11" s="473" t="s">
        <v>39</v>
      </c>
      <c r="D11" s="335">
        <v>3217466</v>
      </c>
      <c r="E11" s="335">
        <v>0</v>
      </c>
      <c r="F11" s="335">
        <v>1100000</v>
      </c>
      <c r="G11" s="335">
        <v>1866148</v>
      </c>
      <c r="H11" s="335">
        <v>3252345</v>
      </c>
      <c r="I11" s="335">
        <v>2795089</v>
      </c>
      <c r="J11" s="335">
        <v>5177322</v>
      </c>
      <c r="K11" s="336">
        <v>5696190</v>
      </c>
      <c r="L11" s="85"/>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B12" s="76"/>
      <c r="C12" s="473" t="s">
        <v>40</v>
      </c>
      <c r="D12" s="335">
        <v>0</v>
      </c>
      <c r="E12" s="335">
        <v>0</v>
      </c>
      <c r="F12" s="335">
        <v>844897</v>
      </c>
      <c r="G12" s="335">
        <v>1267345</v>
      </c>
      <c r="H12" s="335">
        <v>0</v>
      </c>
      <c r="I12" s="335">
        <v>0</v>
      </c>
      <c r="J12" s="335">
        <v>0</v>
      </c>
      <c r="K12" s="336">
        <v>0</v>
      </c>
      <c r="L12" s="85"/>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B13" s="76"/>
      <c r="C13" s="473" t="s">
        <v>41</v>
      </c>
      <c r="D13" s="335">
        <v>0</v>
      </c>
      <c r="E13" s="335">
        <v>0</v>
      </c>
      <c r="F13" s="335">
        <v>0</v>
      </c>
      <c r="G13" s="335">
        <v>415897.78</v>
      </c>
      <c r="H13" s="335">
        <v>770897</v>
      </c>
      <c r="I13" s="335">
        <v>996624</v>
      </c>
      <c r="J13" s="335">
        <v>0</v>
      </c>
      <c r="K13" s="336">
        <v>4898817.55</v>
      </c>
      <c r="L13" s="85"/>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B14" s="76"/>
      <c r="C14" s="627" t="s">
        <v>2</v>
      </c>
      <c r="D14" s="625">
        <v>3217466</v>
      </c>
      <c r="E14" s="625">
        <v>0</v>
      </c>
      <c r="F14" s="625">
        <v>1959703</v>
      </c>
      <c r="G14" s="625">
        <v>3549390.78</v>
      </c>
      <c r="H14" s="625">
        <v>6409630</v>
      </c>
      <c r="I14" s="625">
        <v>5078668</v>
      </c>
      <c r="J14" s="625">
        <v>5409368</v>
      </c>
      <c r="K14" s="635">
        <v>11444799.550000001</v>
      </c>
      <c r="L14" s="85"/>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B15" s="76"/>
      <c r="C15" s="131"/>
      <c r="D15" s="131"/>
      <c r="E15" s="131"/>
      <c r="F15" s="131"/>
      <c r="G15" s="131"/>
      <c r="H15" s="131"/>
      <c r="I15" s="131"/>
      <c r="J15" s="131"/>
      <c r="K15" s="131"/>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B16" s="76"/>
      <c r="C16" s="63"/>
      <c r="D16" s="63"/>
      <c r="E16" s="63"/>
      <c r="F16" s="63"/>
      <c r="G16" s="63"/>
      <c r="H16" s="63"/>
      <c r="I16" s="63"/>
      <c r="J16" s="63"/>
      <c r="K16" s="63"/>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ht="24.95" customHeight="1">
      <c r="B17" s="76"/>
      <c r="C17" s="595" t="str">
        <f>Índice!D142</f>
        <v>Proprietary Disclosure</v>
      </c>
      <c r="D17" s="957" t="str">
        <f>Índice!E142</f>
        <v>Spending on local suppliers</v>
      </c>
      <c r="E17" s="958"/>
      <c r="F17" s="958"/>
      <c r="G17" s="958"/>
      <c r="H17" s="958"/>
      <c r="I17" s="958"/>
      <c r="J17" s="95"/>
      <c r="K17" s="95"/>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customFormat="1" ht="24.95" customHeight="1">
      <c r="A18" s="96"/>
      <c r="C18" s="394" t="s">
        <v>917</v>
      </c>
    </row>
    <row r="19" spans="1:46" ht="24.95" customHeight="1" thickBot="1">
      <c r="B19" s="76"/>
      <c r="C19" s="632" t="s">
        <v>816</v>
      </c>
      <c r="D19" s="618" t="s">
        <v>42</v>
      </c>
      <c r="E19" s="618">
        <v>2022</v>
      </c>
      <c r="F19" s="618">
        <v>2023</v>
      </c>
      <c r="G19" s="624">
        <v>2024</v>
      </c>
      <c r="N19" s="133"/>
      <c r="O19" s="79"/>
      <c r="P19" s="79"/>
      <c r="Q19" s="79"/>
      <c r="R19" s="79"/>
      <c r="S19" s="79"/>
      <c r="T19" s="79"/>
      <c r="U19" s="79"/>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ht="24.95" customHeight="1">
      <c r="B20" s="76"/>
      <c r="C20" s="193" t="s">
        <v>37</v>
      </c>
      <c r="D20" s="335">
        <v>66866846</v>
      </c>
      <c r="E20" s="335">
        <v>336379112</v>
      </c>
      <c r="F20" s="335">
        <v>258044046</v>
      </c>
      <c r="G20" s="336">
        <v>50030595</v>
      </c>
      <c r="J20" s="597"/>
      <c r="N20" s="68"/>
      <c r="O20" s="79"/>
      <c r="P20" s="79"/>
      <c r="Q20" s="79"/>
      <c r="R20" s="79"/>
      <c r="S20" s="79"/>
      <c r="T20" s="79"/>
      <c r="U20" s="79"/>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ht="24.95" customHeight="1">
      <c r="B21" s="76"/>
      <c r="C21" s="193" t="s">
        <v>38</v>
      </c>
      <c r="D21" s="335">
        <v>0</v>
      </c>
      <c r="E21" s="335">
        <v>0</v>
      </c>
      <c r="F21" s="335">
        <v>0</v>
      </c>
      <c r="G21" s="336">
        <v>13375641</v>
      </c>
      <c r="J21" s="597"/>
      <c r="N21" s="99"/>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ht="24.95" customHeight="1">
      <c r="B22" s="76"/>
      <c r="C22" s="193" t="s">
        <v>43</v>
      </c>
      <c r="D22" s="335">
        <v>45708130</v>
      </c>
      <c r="E22" s="335">
        <v>41299562</v>
      </c>
      <c r="F22" s="335">
        <v>16225579</v>
      </c>
      <c r="G22" s="336">
        <v>14809807</v>
      </c>
      <c r="J22" s="597"/>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ht="24.95" customHeight="1">
      <c r="B23" s="76"/>
      <c r="C23" s="193" t="s">
        <v>39</v>
      </c>
      <c r="D23" s="335">
        <v>238639939</v>
      </c>
      <c r="E23" s="335">
        <v>299230634</v>
      </c>
      <c r="F23" s="335">
        <v>30948606</v>
      </c>
      <c r="G23" s="336">
        <v>104051602</v>
      </c>
      <c r="J23" s="597"/>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ht="24.95" customHeight="1">
      <c r="B24" s="76"/>
      <c r="C24" s="193" t="s">
        <v>40</v>
      </c>
      <c r="D24" s="335">
        <v>841794</v>
      </c>
      <c r="E24" s="335">
        <v>2011556</v>
      </c>
      <c r="F24" s="335">
        <v>2387515</v>
      </c>
      <c r="G24" s="336">
        <v>1003104</v>
      </c>
      <c r="J24" s="597"/>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ht="24.95" customHeight="1">
      <c r="B25" s="60"/>
      <c r="C25" s="193" t="s">
        <v>41</v>
      </c>
      <c r="D25" s="335">
        <v>0</v>
      </c>
      <c r="E25" s="335">
        <v>0</v>
      </c>
      <c r="F25" s="335">
        <v>1866744</v>
      </c>
      <c r="G25" s="336">
        <v>23138020</v>
      </c>
      <c r="J25" s="597"/>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ht="24.95" customHeight="1">
      <c r="B26" s="60"/>
      <c r="C26" s="621" t="s">
        <v>2</v>
      </c>
      <c r="D26" s="625">
        <v>352056709</v>
      </c>
      <c r="E26" s="625">
        <v>678920864</v>
      </c>
      <c r="F26" s="625">
        <v>309472490</v>
      </c>
      <c r="G26" s="626">
        <v>206408769</v>
      </c>
      <c r="J26" s="597"/>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ht="24.95" customHeight="1">
      <c r="B27" s="60"/>
      <c r="C27" s="131"/>
      <c r="D27" s="131"/>
      <c r="E27" s="131"/>
      <c r="F27" s="131"/>
      <c r="G27" s="131"/>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1"/>
    </row>
    <row r="28" spans="1:46" ht="24.95" customHeight="1">
      <c r="B28" s="60"/>
      <c r="C28" s="63"/>
      <c r="D28" s="63"/>
      <c r="E28" s="63"/>
      <c r="F28" s="63"/>
      <c r="G28" s="63"/>
      <c r="H28" s="63"/>
      <c r="I28" s="63"/>
      <c r="J28" s="95"/>
      <c r="K28" s="95"/>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81"/>
      <c r="AP28" s="68"/>
      <c r="AQ28" s="68"/>
      <c r="AR28" s="68"/>
      <c r="AS28" s="68"/>
      <c r="AT28" s="61"/>
    </row>
    <row r="29" spans="1:46" ht="24.95" customHeight="1">
      <c r="B29" s="60"/>
      <c r="C29" s="595" t="str">
        <f>Índice!D143</f>
        <v>Proprietary Disclosure</v>
      </c>
      <c r="D29" s="957" t="str">
        <f>Índice!E143</f>
        <v>Environmental terms and conditions</v>
      </c>
      <c r="E29" s="958"/>
      <c r="F29" s="958"/>
      <c r="G29" s="958"/>
      <c r="H29" s="958"/>
      <c r="I29" s="958"/>
      <c r="J29" s="95"/>
      <c r="K29" s="95"/>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81"/>
      <c r="AP29" s="68"/>
      <c r="AQ29" s="68"/>
      <c r="AR29" s="68"/>
      <c r="AS29" s="68"/>
      <c r="AT29" s="61"/>
    </row>
    <row r="30" spans="1:46" ht="24.95" customHeight="1">
      <c r="B30" s="60"/>
      <c r="C30" s="394" t="s">
        <v>918</v>
      </c>
      <c r="D30" s="63"/>
      <c r="E30" s="63"/>
      <c r="F30" s="63"/>
      <c r="G30" s="63"/>
      <c r="H30" s="95"/>
      <c r="I30" s="95"/>
      <c r="J30" s="95"/>
      <c r="K30" s="95"/>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81"/>
      <c r="AP30" s="68"/>
      <c r="AQ30" s="68"/>
      <c r="AR30" s="68"/>
      <c r="AS30" s="68"/>
      <c r="AT30" s="61"/>
    </row>
    <row r="31" spans="1:46" ht="24.95" customHeight="1" thickBot="1">
      <c r="B31" s="82"/>
      <c r="C31" s="632" t="s">
        <v>816</v>
      </c>
      <c r="D31" s="618">
        <v>2022</v>
      </c>
      <c r="E31" s="618">
        <v>2023</v>
      </c>
      <c r="F31" s="624">
        <v>2024</v>
      </c>
      <c r="G31" s="61"/>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1"/>
    </row>
    <row r="32" spans="1:46" ht="24.95" customHeight="1">
      <c r="B32" s="60"/>
      <c r="C32" s="193" t="s">
        <v>39</v>
      </c>
      <c r="D32" s="335">
        <v>597343.93999999994</v>
      </c>
      <c r="E32" s="335">
        <v>998656.98</v>
      </c>
      <c r="F32" s="336">
        <v>374936.17</v>
      </c>
      <c r="G32" s="61"/>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1"/>
    </row>
    <row r="33" spans="1:42" ht="24.95" customHeight="1">
      <c r="B33" s="60"/>
      <c r="C33" s="621" t="s">
        <v>2</v>
      </c>
      <c r="D33" s="622">
        <v>597343.93999999994</v>
      </c>
      <c r="E33" s="622">
        <v>998656.98</v>
      </c>
      <c r="F33" s="623">
        <v>374936.17</v>
      </c>
      <c r="G33" s="61"/>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1"/>
    </row>
    <row r="34" spans="1:42" ht="24.95" customHeight="1">
      <c r="B34" s="60"/>
      <c r="C34" s="131"/>
      <c r="D34" s="131"/>
      <c r="E34" s="131"/>
      <c r="F34" s="131"/>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1"/>
    </row>
    <row r="35" spans="1:42" ht="24.95" customHeight="1">
      <c r="B35" s="60"/>
      <c r="C35" s="63"/>
      <c r="D35" s="63"/>
      <c r="E35" s="63"/>
      <c r="F35" s="63"/>
      <c r="G35" s="63"/>
      <c r="H35" s="63"/>
      <c r="I35" s="63"/>
      <c r="J35" s="95"/>
      <c r="K35" s="95"/>
      <c r="L35" s="95"/>
      <c r="M35" s="95"/>
      <c r="N35" s="122"/>
      <c r="O35" s="122"/>
      <c r="P35" s="122"/>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1"/>
    </row>
    <row r="36" spans="1:42" ht="24.95" customHeight="1">
      <c r="B36" s="60"/>
      <c r="C36" s="595" t="str">
        <f>Índice!D144</f>
        <v>Proprietary Disclosure</v>
      </c>
      <c r="D36" s="957" t="str">
        <f>Índice!E144</f>
        <v>Donations, Sponsorships (company fubds), and Incentivized Contributions</v>
      </c>
      <c r="E36" s="958"/>
      <c r="F36" s="958"/>
      <c r="G36" s="958"/>
      <c r="H36" s="958"/>
      <c r="I36" s="958"/>
      <c r="J36" s="95"/>
      <c r="K36" s="95"/>
      <c r="L36" s="95"/>
      <c r="M36" s="95"/>
      <c r="N36" s="122"/>
      <c r="O36" s="122"/>
      <c r="P36" s="122"/>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1"/>
    </row>
    <row r="37" spans="1:42" ht="24.95" customHeight="1">
      <c r="B37" s="60"/>
      <c r="C37" s="394" t="s">
        <v>920</v>
      </c>
      <c r="D37" s="63"/>
      <c r="E37" s="63"/>
      <c r="F37" s="63"/>
      <c r="G37" s="95"/>
      <c r="H37" s="95"/>
      <c r="I37" s="95"/>
      <c r="J37" s="95"/>
      <c r="K37" s="95"/>
      <c r="L37" s="95"/>
      <c r="M37" s="95"/>
      <c r="N37" s="122"/>
      <c r="O37" s="122"/>
      <c r="P37" s="122"/>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1"/>
    </row>
    <row r="38" spans="1:42" ht="24.95" customHeight="1" thickBot="1">
      <c r="B38" s="60"/>
      <c r="C38" s="961" t="s">
        <v>44</v>
      </c>
      <c r="D38" s="961"/>
      <c r="E38" s="618">
        <v>2017</v>
      </c>
      <c r="F38" s="618">
        <v>2018</v>
      </c>
      <c r="G38" s="618">
        <v>2019</v>
      </c>
      <c r="H38" s="618">
        <v>2020</v>
      </c>
      <c r="I38" s="618">
        <v>2021</v>
      </c>
      <c r="J38" s="618">
        <v>2022</v>
      </c>
      <c r="K38" s="618" t="s">
        <v>189</v>
      </c>
      <c r="L38" s="619">
        <v>2024</v>
      </c>
      <c r="M38" s="69"/>
      <c r="N38" s="69"/>
      <c r="O38" s="63"/>
      <c r="P38" s="63"/>
      <c r="Q38" s="63"/>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1"/>
    </row>
    <row r="39" spans="1:42" ht="24.95" customHeight="1">
      <c r="B39" s="82"/>
      <c r="C39" s="960" t="s">
        <v>921</v>
      </c>
      <c r="D39" s="960"/>
      <c r="E39" s="194">
        <v>89424.26</v>
      </c>
      <c r="F39" s="194">
        <v>45290</v>
      </c>
      <c r="G39" s="194">
        <v>728735.5</v>
      </c>
      <c r="H39" s="194">
        <v>2091826.66</v>
      </c>
      <c r="I39" s="194">
        <v>952494.06</v>
      </c>
      <c r="J39" s="194">
        <v>1935037.57</v>
      </c>
      <c r="K39" s="194">
        <v>2350627.6</v>
      </c>
      <c r="L39" s="241">
        <v>4076500</v>
      </c>
      <c r="M39" s="598"/>
      <c r="N39" s="598"/>
      <c r="O39" s="69"/>
      <c r="P39" s="69"/>
      <c r="Q39" s="69"/>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1"/>
    </row>
    <row r="40" spans="1:42" ht="24.95" customHeight="1">
      <c r="B40" s="82"/>
      <c r="C40" s="764" t="s">
        <v>922</v>
      </c>
      <c r="D40" s="764"/>
      <c r="E40" s="194">
        <v>112814.44</v>
      </c>
      <c r="F40" s="194">
        <v>2088104.74</v>
      </c>
      <c r="G40" s="194">
        <v>1011426.25</v>
      </c>
      <c r="H40" s="194">
        <v>1454879.58</v>
      </c>
      <c r="I40" s="194">
        <v>2248873.27</v>
      </c>
      <c r="J40" s="194">
        <v>1859161.35</v>
      </c>
      <c r="K40" s="194">
        <v>3471789.88</v>
      </c>
      <c r="L40" s="241">
        <v>9108391.7599999998</v>
      </c>
      <c r="M40" s="598"/>
      <c r="N40" s="598"/>
      <c r="O40" s="69"/>
      <c r="P40" s="69"/>
      <c r="Q40" s="69"/>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1"/>
    </row>
    <row r="41" spans="1:42" ht="24.95" customHeight="1">
      <c r="B41" s="60"/>
      <c r="C41" s="959" t="s">
        <v>2</v>
      </c>
      <c r="D41" s="959"/>
      <c r="E41" s="625">
        <v>202238.7</v>
      </c>
      <c r="F41" s="625">
        <v>2133394.7400000002</v>
      </c>
      <c r="G41" s="625">
        <v>1740161.75</v>
      </c>
      <c r="H41" s="625">
        <v>3546706.24</v>
      </c>
      <c r="I41" s="625">
        <v>3201367.33</v>
      </c>
      <c r="J41" s="625">
        <v>3794198.92</v>
      </c>
      <c r="K41" s="625">
        <v>5822417.4800000004</v>
      </c>
      <c r="L41" s="628">
        <v>13184891.76</v>
      </c>
      <c r="M41" s="63"/>
      <c r="N41" s="69"/>
      <c r="O41" s="63"/>
      <c r="P41" s="63"/>
      <c r="Q41" s="63"/>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1"/>
    </row>
    <row r="42" spans="1:42" ht="24.95" customHeight="1">
      <c r="B42" s="60"/>
      <c r="C42" s="131"/>
      <c r="D42" s="131"/>
      <c r="E42" s="131"/>
      <c r="F42" s="131"/>
      <c r="G42" s="131"/>
      <c r="H42" s="131"/>
      <c r="I42" s="131"/>
      <c r="J42" s="131"/>
      <c r="K42" s="131"/>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1"/>
    </row>
    <row r="43" spans="1:42" ht="24.95" customHeight="1">
      <c r="B43" s="60"/>
      <c r="C43" s="63"/>
      <c r="D43" s="63"/>
      <c r="E43" s="63"/>
      <c r="F43" s="63"/>
      <c r="G43" s="63"/>
      <c r="H43" s="63"/>
      <c r="I43" s="63"/>
      <c r="J43" s="63"/>
      <c r="K43" s="63"/>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1"/>
    </row>
    <row r="44" spans="1:42" ht="24.95" customHeight="1">
      <c r="B44" s="60"/>
      <c r="C44" s="595" t="str">
        <f>Índice!D145</f>
        <v>Proprietary Disclosure</v>
      </c>
      <c r="D44" s="957" t="str">
        <f>Índice!E145</f>
        <v>Donations (infrastructure and public equipment)</v>
      </c>
      <c r="E44" s="958"/>
      <c r="F44" s="958"/>
      <c r="G44" s="958"/>
      <c r="H44" s="958"/>
      <c r="I44" s="958"/>
      <c r="J44" s="63"/>
      <c r="K44" s="63"/>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1"/>
    </row>
    <row r="45" spans="1:42" ht="24.95" customHeight="1">
      <c r="B45" s="82"/>
      <c r="C45" s="417" t="s">
        <v>923</v>
      </c>
      <c r="D45" s="156"/>
      <c r="E45" s="156"/>
      <c r="F45" s="156"/>
      <c r="G45" s="192"/>
      <c r="H45" s="192"/>
      <c r="I45" s="192"/>
      <c r="J45" s="192"/>
      <c r="K45" s="192"/>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1"/>
    </row>
    <row r="46" spans="1:42" ht="24.95" customHeight="1" thickBot="1">
      <c r="B46" s="82"/>
      <c r="C46" s="617" t="s">
        <v>927</v>
      </c>
      <c r="D46" s="618">
        <v>2022</v>
      </c>
      <c r="E46" s="618">
        <v>2023</v>
      </c>
      <c r="F46" s="624">
        <v>2024</v>
      </c>
      <c r="M46" s="504"/>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1"/>
    </row>
    <row r="47" spans="1:42" s="132" customFormat="1" ht="24.95" customHeight="1">
      <c r="A47" s="96"/>
      <c r="B47" s="60"/>
      <c r="C47" s="629" t="s">
        <v>2</v>
      </c>
      <c r="D47" s="630">
        <v>659878.17000000004</v>
      </c>
      <c r="E47" s="630">
        <v>659878.17000000004</v>
      </c>
      <c r="F47" s="631">
        <v>12720845.99</v>
      </c>
      <c r="G47" s="62"/>
      <c r="H47" s="62"/>
      <c r="I47" s="62"/>
      <c r="J47" s="62"/>
      <c r="K47" s="62"/>
      <c r="L47" s="62"/>
      <c r="M47" s="133"/>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133"/>
      <c r="AO47" s="134"/>
    </row>
    <row r="48" spans="1:42" ht="24.95" customHeight="1">
      <c r="B48" s="60"/>
      <c r="C48" s="131"/>
      <c r="D48" s="131"/>
      <c r="E48" s="131"/>
      <c r="F48" s="131"/>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1"/>
    </row>
    <row r="49" spans="1:41" ht="24.95" customHeight="1">
      <c r="B49" s="60"/>
      <c r="C49" s="620"/>
      <c r="D49" s="63"/>
      <c r="E49" s="63"/>
      <c r="F49" s="63"/>
      <c r="G49" s="95"/>
      <c r="H49" s="95"/>
      <c r="I49" s="95"/>
      <c r="J49" s="95"/>
      <c r="K49" s="95"/>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1"/>
    </row>
    <row r="50" spans="1:41" ht="24.95" customHeight="1">
      <c r="B50" s="60"/>
      <c r="C50" s="595" t="str">
        <f>Índice!D146</f>
        <v>Proprietary Disclosure</v>
      </c>
      <c r="D50" s="957" t="str">
        <f>Índice!E146</f>
        <v>Payments to landowners</v>
      </c>
      <c r="E50" s="958"/>
      <c r="F50" s="958"/>
      <c r="G50" s="958"/>
      <c r="H50" s="958"/>
      <c r="I50" s="958"/>
      <c r="J50" s="95"/>
      <c r="K50" s="95"/>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1"/>
    </row>
    <row r="51" spans="1:41" ht="24.95" customHeight="1">
      <c r="B51" s="60"/>
      <c r="C51" s="417" t="s">
        <v>924</v>
      </c>
      <c r="D51" s="156"/>
      <c r="E51" s="156"/>
      <c r="F51" s="156"/>
      <c r="G51" s="156"/>
      <c r="H51" s="156"/>
      <c r="I51" s="156"/>
      <c r="J51" s="156"/>
      <c r="K51" s="156"/>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1"/>
    </row>
    <row r="52" spans="1:41" ht="24.95" customHeight="1" thickBot="1">
      <c r="B52" s="60"/>
      <c r="C52" s="632" t="s">
        <v>816</v>
      </c>
      <c r="D52" s="633">
        <v>2017</v>
      </c>
      <c r="E52" s="633">
        <v>2018</v>
      </c>
      <c r="F52" s="633">
        <v>2019</v>
      </c>
      <c r="G52" s="633">
        <v>2020</v>
      </c>
      <c r="H52" s="633">
        <v>2021</v>
      </c>
      <c r="I52" s="633">
        <v>2022</v>
      </c>
      <c r="J52" s="633">
        <v>2023</v>
      </c>
      <c r="K52" s="634">
        <v>2024</v>
      </c>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1"/>
    </row>
    <row r="53" spans="1:41" ht="24.95" customHeight="1">
      <c r="B53" s="60"/>
      <c r="C53" s="473" t="s">
        <v>37</v>
      </c>
      <c r="D53" s="335">
        <v>0</v>
      </c>
      <c r="E53" s="335">
        <v>0</v>
      </c>
      <c r="F53" s="335">
        <v>403464.94</v>
      </c>
      <c r="G53" s="335">
        <v>53901.13</v>
      </c>
      <c r="H53" s="335">
        <v>579696.13</v>
      </c>
      <c r="I53" s="335">
        <v>3790538.42</v>
      </c>
      <c r="J53" s="335">
        <v>3605319.3</v>
      </c>
      <c r="K53" s="336">
        <v>3858643.48</v>
      </c>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1"/>
    </row>
    <row r="54" spans="1:41" ht="24.95" customHeight="1">
      <c r="B54" s="60"/>
      <c r="C54" s="473" t="s">
        <v>38</v>
      </c>
      <c r="D54" s="335">
        <v>0</v>
      </c>
      <c r="E54" s="335">
        <v>0</v>
      </c>
      <c r="F54" s="335">
        <v>0</v>
      </c>
      <c r="G54" s="335">
        <v>0</v>
      </c>
      <c r="H54" s="335">
        <v>100000</v>
      </c>
      <c r="I54" s="335">
        <v>415720.02</v>
      </c>
      <c r="J54" s="335">
        <v>1245907.21</v>
      </c>
      <c r="K54" s="336">
        <v>0</v>
      </c>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1"/>
    </row>
    <row r="55" spans="1:41" ht="24.95" customHeight="1">
      <c r="B55" s="60"/>
      <c r="C55" s="473" t="s">
        <v>43</v>
      </c>
      <c r="D55" s="335">
        <v>2486.2800000000002</v>
      </c>
      <c r="E55" s="335">
        <v>2486.2800000000002</v>
      </c>
      <c r="F55" s="335">
        <v>22166.04</v>
      </c>
      <c r="G55" s="335">
        <v>44925.98</v>
      </c>
      <c r="H55" s="335">
        <v>47237.31</v>
      </c>
      <c r="I55" s="335">
        <v>52677.36</v>
      </c>
      <c r="J55" s="335">
        <v>49592.65</v>
      </c>
      <c r="K55" s="336">
        <v>52529.56</v>
      </c>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1"/>
    </row>
    <row r="56" spans="1:41" ht="24.95" customHeight="1">
      <c r="B56" s="60"/>
      <c r="C56" s="473" t="s">
        <v>39</v>
      </c>
      <c r="D56" s="335">
        <v>4443360.09</v>
      </c>
      <c r="E56" s="335">
        <v>4552696.3600000003</v>
      </c>
      <c r="F56" s="335">
        <v>5474549.8099999996</v>
      </c>
      <c r="G56" s="335">
        <v>6205053.4000000004</v>
      </c>
      <c r="H56" s="335">
        <v>7311106.0300000003</v>
      </c>
      <c r="I56" s="335">
        <v>9579497.6300000008</v>
      </c>
      <c r="J56" s="335">
        <v>11084103.640000001</v>
      </c>
      <c r="K56" s="336">
        <v>13121091.24</v>
      </c>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1"/>
    </row>
    <row r="57" spans="1:41" ht="24.95" customHeight="1">
      <c r="B57" s="60"/>
      <c r="C57" s="473" t="s">
        <v>45</v>
      </c>
      <c r="D57" s="335">
        <v>0</v>
      </c>
      <c r="E57" s="335">
        <v>0</v>
      </c>
      <c r="F57" s="335">
        <v>0</v>
      </c>
      <c r="G57" s="335">
        <v>0</v>
      </c>
      <c r="H57" s="335">
        <v>0</v>
      </c>
      <c r="I57" s="335">
        <v>860985.29</v>
      </c>
      <c r="J57" s="335" t="s">
        <v>46</v>
      </c>
      <c r="K57" s="336">
        <v>1395610.24</v>
      </c>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1"/>
    </row>
    <row r="58" spans="1:41" ht="24.95" customHeight="1">
      <c r="B58" s="60"/>
      <c r="C58" s="473" t="s">
        <v>40</v>
      </c>
      <c r="D58" s="335">
        <v>0</v>
      </c>
      <c r="E58" s="335">
        <v>0</v>
      </c>
      <c r="F58" s="335">
        <v>2231876</v>
      </c>
      <c r="G58" s="335">
        <v>672538.62</v>
      </c>
      <c r="H58" s="335">
        <v>0</v>
      </c>
      <c r="I58" s="335">
        <v>0</v>
      </c>
      <c r="J58" s="335">
        <v>0</v>
      </c>
      <c r="K58" s="336">
        <v>0</v>
      </c>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1"/>
    </row>
    <row r="59" spans="1:41" ht="24.95" customHeight="1">
      <c r="B59" s="60"/>
      <c r="C59" s="621" t="s">
        <v>2</v>
      </c>
      <c r="D59" s="625">
        <v>4445846.37</v>
      </c>
      <c r="E59" s="625">
        <v>4555182.6399999997</v>
      </c>
      <c r="F59" s="625">
        <v>8132056.79</v>
      </c>
      <c r="G59" s="625">
        <v>6976419.1299999999</v>
      </c>
      <c r="H59" s="625">
        <v>8038039.4699999997</v>
      </c>
      <c r="I59" s="625">
        <v>14699419</v>
      </c>
      <c r="J59" s="625">
        <v>17322373</v>
      </c>
      <c r="K59" s="626">
        <v>18427875</v>
      </c>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1"/>
    </row>
    <row r="60" spans="1:41" ht="24.95" customHeight="1">
      <c r="B60" s="60"/>
      <c r="C60" s="131"/>
      <c r="D60" s="131"/>
      <c r="E60" s="131"/>
      <c r="F60" s="131"/>
      <c r="G60" s="131"/>
      <c r="H60" s="131"/>
      <c r="I60" s="131"/>
      <c r="J60" s="131"/>
      <c r="K60" s="131"/>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1"/>
    </row>
    <row r="61" spans="1:41" ht="24.95" customHeight="1">
      <c r="B61" s="60"/>
      <c r="C61" s="620"/>
      <c r="D61" s="63"/>
      <c r="E61" s="63"/>
      <c r="F61" s="63"/>
      <c r="G61" s="63"/>
      <c r="H61" s="63"/>
      <c r="I61" s="63"/>
      <c r="J61" s="63"/>
      <c r="K61" s="63"/>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1"/>
    </row>
    <row r="62" spans="1:41" ht="24.95" customHeight="1">
      <c r="B62" s="60"/>
      <c r="C62" s="595" t="str">
        <f>Índice!D147</f>
        <v>Proprietary Disclosure</v>
      </c>
      <c r="D62" s="957" t="str">
        <f>Índice!E147</f>
        <v>Social projects (company funds)</v>
      </c>
      <c r="E62" s="958"/>
      <c r="F62" s="958"/>
      <c r="G62" s="958"/>
      <c r="H62" s="958"/>
      <c r="I62" s="958"/>
      <c r="J62" s="63"/>
      <c r="K62" s="63"/>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1"/>
    </row>
    <row r="63" spans="1:41" ht="24.95" customHeight="1">
      <c r="B63" s="82"/>
      <c r="C63" s="417" t="s">
        <v>925</v>
      </c>
      <c r="D63" s="156"/>
      <c r="E63" s="156"/>
      <c r="F63" s="156"/>
      <c r="G63" s="156"/>
      <c r="H63" s="156"/>
      <c r="I63" s="156"/>
      <c r="J63" s="156"/>
      <c r="K63" s="156"/>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1"/>
    </row>
    <row r="64" spans="1:41" s="599" customFormat="1" ht="24.95" customHeight="1" thickBot="1">
      <c r="A64" s="96"/>
      <c r="B64" s="82"/>
      <c r="C64" s="617" t="s">
        <v>926</v>
      </c>
      <c r="D64" s="618">
        <v>2017</v>
      </c>
      <c r="E64" s="618">
        <v>2018</v>
      </c>
      <c r="F64" s="618">
        <v>2019</v>
      </c>
      <c r="G64" s="618">
        <v>2020</v>
      </c>
      <c r="H64" s="618">
        <v>2021</v>
      </c>
      <c r="I64" s="618">
        <v>2022</v>
      </c>
      <c r="J64" s="618">
        <v>2023</v>
      </c>
      <c r="K64" s="624">
        <v>2024</v>
      </c>
      <c r="L64" s="68"/>
      <c r="M64" s="68"/>
      <c r="N64" s="68"/>
      <c r="O64" s="68"/>
      <c r="P64" s="68"/>
      <c r="Q64" s="68"/>
      <c r="R64" s="68"/>
      <c r="S64" s="68"/>
      <c r="T64" s="68"/>
      <c r="U64" s="68"/>
      <c r="V64" s="68"/>
      <c r="AO64" s="600"/>
    </row>
    <row r="65" spans="1:41" s="599" customFormat="1" ht="24.95" customHeight="1">
      <c r="A65" s="96"/>
      <c r="B65" s="82"/>
      <c r="C65" s="629" t="s">
        <v>2</v>
      </c>
      <c r="D65" s="630">
        <v>2915751.87</v>
      </c>
      <c r="E65" s="630">
        <v>3133332.8</v>
      </c>
      <c r="F65" s="630">
        <v>5372652.7800000003</v>
      </c>
      <c r="G65" s="630">
        <v>7978121.46</v>
      </c>
      <c r="H65" s="630">
        <v>4735550.3</v>
      </c>
      <c r="I65" s="630">
        <v>8613021.4600000009</v>
      </c>
      <c r="J65" s="630">
        <v>9073180.8100000005</v>
      </c>
      <c r="K65" s="631">
        <v>11607721.85</v>
      </c>
      <c r="L65" s="69"/>
      <c r="M65" s="69"/>
      <c r="N65" s="68"/>
      <c r="O65" s="68"/>
      <c r="P65" s="68"/>
      <c r="Q65" s="68"/>
      <c r="R65" s="68"/>
      <c r="S65" s="68"/>
      <c r="T65" s="68"/>
      <c r="U65" s="68"/>
      <c r="V65" s="68"/>
      <c r="AO65" s="600"/>
    </row>
    <row r="66" spans="1:41" s="599" customFormat="1" ht="24.95" customHeight="1">
      <c r="A66" s="96"/>
      <c r="B66" s="60"/>
      <c r="C66" s="131"/>
      <c r="D66" s="131"/>
      <c r="E66" s="131"/>
      <c r="F66" s="131"/>
      <c r="G66" s="62"/>
      <c r="H66" s="62"/>
      <c r="I66" s="62"/>
      <c r="J66" s="62"/>
      <c r="K66" s="62"/>
      <c r="L66" s="69"/>
      <c r="M66" s="69"/>
      <c r="N66" s="68"/>
      <c r="O66" s="68"/>
      <c r="P66" s="68"/>
      <c r="Q66" s="68"/>
      <c r="R66" s="68"/>
      <c r="S66" s="68"/>
      <c r="T66" s="68"/>
      <c r="U66" s="68"/>
      <c r="V66" s="68"/>
      <c r="AO66" s="600"/>
    </row>
    <row r="67" spans="1:41" ht="24.95" customHeight="1">
      <c r="B67" s="82"/>
      <c r="C67" s="777"/>
      <c r="D67" s="778"/>
      <c r="E67" s="778"/>
      <c r="F67" s="778"/>
      <c r="G67" s="778"/>
      <c r="H67" s="778"/>
      <c r="I67" s="778"/>
      <c r="J67" s="778"/>
      <c r="K67" s="778"/>
      <c r="L67" s="69"/>
      <c r="M67" s="69"/>
      <c r="N67" s="99"/>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1"/>
    </row>
    <row r="68" spans="1:41" ht="24.95" customHeight="1">
      <c r="B68" s="82"/>
      <c r="C68" s="126"/>
      <c r="D68" s="126"/>
      <c r="E68" s="239"/>
      <c r="F68" s="239"/>
      <c r="G68" s="237"/>
      <c r="H68" s="432"/>
      <c r="I68" s="100"/>
      <c r="J68" s="100"/>
      <c r="K68" s="100"/>
      <c r="L68" s="69"/>
      <c r="M68" s="69"/>
      <c r="N68" s="504"/>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1"/>
    </row>
    <row r="69" spans="1:41" s="132" customFormat="1" ht="24.95" customHeight="1">
      <c r="A69" s="96"/>
      <c r="B69" s="82"/>
      <c r="C69" s="126"/>
      <c r="D69" s="126"/>
      <c r="E69" s="239"/>
      <c r="F69" s="239"/>
      <c r="G69" s="237"/>
      <c r="H69" s="61"/>
      <c r="I69" s="62"/>
      <c r="J69" s="62"/>
      <c r="K69" s="62"/>
      <c r="L69" s="69"/>
      <c r="M69" s="69"/>
      <c r="N69" s="504"/>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133"/>
      <c r="AO69" s="134"/>
    </row>
    <row r="70" spans="1:41" s="132" customFormat="1" ht="24.95" customHeight="1">
      <c r="A70" s="96"/>
      <c r="B70" s="82"/>
      <c r="C70" s="126"/>
      <c r="D70" s="126"/>
      <c r="E70" s="239"/>
      <c r="F70" s="239"/>
      <c r="G70" s="237"/>
      <c r="H70" s="61"/>
      <c r="I70" s="62"/>
      <c r="J70" s="62"/>
      <c r="K70" s="62"/>
      <c r="L70" s="69"/>
      <c r="M70" s="69"/>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133"/>
      <c r="AO70" s="134"/>
    </row>
    <row r="71" spans="1:41" ht="24.95" customHeight="1">
      <c r="B71" s="82"/>
      <c r="C71" s="126"/>
      <c r="D71" s="126"/>
      <c r="E71" s="239"/>
      <c r="F71" s="239"/>
      <c r="G71" s="237"/>
      <c r="H71" s="61"/>
      <c r="L71" s="69"/>
      <c r="M71" s="69"/>
      <c r="N71" s="601"/>
      <c r="O71" s="601"/>
      <c r="P71" s="601"/>
      <c r="Q71" s="599"/>
      <c r="R71" s="599"/>
      <c r="S71" s="599"/>
      <c r="T71" s="599"/>
      <c r="U71" s="599"/>
      <c r="V71" s="599"/>
      <c r="W71" s="68"/>
      <c r="X71" s="68"/>
      <c r="Y71" s="68"/>
      <c r="Z71" s="68"/>
      <c r="AA71" s="68"/>
      <c r="AB71" s="68"/>
      <c r="AC71" s="68"/>
      <c r="AD71" s="68"/>
      <c r="AE71" s="68"/>
      <c r="AF71" s="68"/>
      <c r="AG71" s="68"/>
      <c r="AH71" s="68"/>
      <c r="AI71" s="68"/>
      <c r="AJ71" s="68"/>
      <c r="AK71" s="68"/>
      <c r="AL71" s="68"/>
      <c r="AM71" s="68"/>
      <c r="AN71" s="68"/>
      <c r="AO71" s="61"/>
    </row>
    <row r="72" spans="1:41" ht="24.95" customHeight="1">
      <c r="B72" s="82"/>
      <c r="C72" s="126"/>
      <c r="D72" s="126"/>
      <c r="E72" s="239"/>
      <c r="F72" s="239"/>
      <c r="G72" s="237"/>
      <c r="H72" s="61"/>
      <c r="L72" s="69"/>
      <c r="M72" s="69"/>
      <c r="N72" s="602"/>
      <c r="O72" s="602"/>
      <c r="P72" s="602"/>
      <c r="Q72" s="603"/>
      <c r="R72" s="603"/>
      <c r="S72" s="603"/>
      <c r="T72" s="603"/>
      <c r="U72" s="603"/>
      <c r="V72" s="603"/>
      <c r="W72" s="68"/>
      <c r="X72" s="68"/>
      <c r="Y72" s="68"/>
      <c r="Z72" s="68"/>
      <c r="AA72" s="68"/>
      <c r="AB72" s="68"/>
      <c r="AC72" s="68"/>
      <c r="AD72" s="68"/>
      <c r="AE72" s="68"/>
      <c r="AF72" s="68"/>
      <c r="AG72" s="68"/>
      <c r="AH72" s="68"/>
      <c r="AI72" s="68"/>
      <c r="AJ72" s="68"/>
      <c r="AK72" s="68"/>
      <c r="AL72" s="68"/>
      <c r="AM72" s="68"/>
      <c r="AN72" s="68"/>
      <c r="AO72" s="61"/>
    </row>
    <row r="73" spans="1:41" s="317" customFormat="1" ht="24.95" customHeight="1">
      <c r="A73" s="96"/>
      <c r="B73" s="82"/>
      <c r="C73" s="956"/>
      <c r="D73" s="956"/>
      <c r="E73" s="375"/>
      <c r="F73" s="375"/>
      <c r="G73" s="240"/>
      <c r="H73" s="61"/>
      <c r="I73" s="62"/>
      <c r="J73" s="62"/>
      <c r="K73" s="62"/>
      <c r="L73" s="69"/>
      <c r="M73" s="69"/>
      <c r="N73" s="602"/>
      <c r="O73" s="602"/>
      <c r="P73" s="602"/>
      <c r="Q73" s="604"/>
      <c r="R73" s="605"/>
      <c r="S73" s="605"/>
      <c r="T73" s="605"/>
      <c r="U73" s="604"/>
      <c r="V73" s="605"/>
      <c r="W73" s="68"/>
      <c r="X73" s="68"/>
      <c r="Y73" s="68"/>
      <c r="Z73" s="68"/>
      <c r="AA73" s="68"/>
      <c r="AB73" s="68"/>
      <c r="AC73" s="68"/>
      <c r="AD73" s="68"/>
      <c r="AE73" s="68"/>
      <c r="AF73" s="68"/>
      <c r="AG73" s="68"/>
      <c r="AH73" s="68"/>
      <c r="AI73" s="68"/>
      <c r="AJ73" s="68"/>
      <c r="AK73" s="68"/>
      <c r="AL73" s="68"/>
      <c r="AM73" s="68"/>
      <c r="AN73" s="68"/>
      <c r="AO73" s="499"/>
    </row>
    <row r="74" spans="1:41" s="603" customFormat="1" ht="24.95" customHeight="1">
      <c r="A74" s="96"/>
      <c r="B74" s="82"/>
      <c r="C74" s="606"/>
      <c r="D74" s="100"/>
      <c r="E74" s="100"/>
      <c r="F74" s="100"/>
      <c r="G74" s="131"/>
      <c r="H74" s="62"/>
      <c r="I74" s="62"/>
      <c r="J74" s="62"/>
      <c r="K74" s="62"/>
      <c r="L74" s="69"/>
      <c r="M74" s="69"/>
      <c r="N74" s="68"/>
      <c r="O74" s="504"/>
      <c r="P74" s="505"/>
      <c r="Q74" s="505"/>
      <c r="R74" s="504"/>
      <c r="S74" s="504"/>
      <c r="T74" s="504"/>
      <c r="U74" s="505"/>
      <c r="V74" s="504"/>
      <c r="W74" s="599"/>
      <c r="X74" s="599"/>
      <c r="Y74" s="599"/>
      <c r="Z74" s="599"/>
      <c r="AA74" s="599"/>
      <c r="AB74" s="599"/>
      <c r="AC74" s="599"/>
      <c r="AD74" s="599"/>
      <c r="AE74" s="599"/>
      <c r="AF74" s="599"/>
      <c r="AG74" s="599"/>
      <c r="AH74" s="599"/>
      <c r="AI74" s="599"/>
      <c r="AJ74" s="599"/>
      <c r="AK74" s="599"/>
      <c r="AL74" s="599"/>
      <c r="AM74" s="599"/>
      <c r="AO74" s="607"/>
    </row>
    <row r="75" spans="1:41" s="603" customFormat="1" ht="24.95" customHeight="1">
      <c r="A75" s="96"/>
      <c r="B75" s="82"/>
      <c r="C75" s="608"/>
      <c r="D75" s="69"/>
      <c r="E75" s="69"/>
      <c r="F75" s="69"/>
      <c r="G75" s="69"/>
      <c r="H75" s="69"/>
      <c r="I75" s="69"/>
      <c r="J75" s="69"/>
      <c r="K75" s="69"/>
      <c r="L75" s="69"/>
      <c r="M75" s="69"/>
      <c r="N75" s="68"/>
      <c r="O75" s="504"/>
      <c r="P75" s="505"/>
      <c r="Q75" s="505"/>
      <c r="R75" s="504"/>
      <c r="S75" s="504"/>
      <c r="T75" s="504"/>
      <c r="U75" s="505"/>
      <c r="V75" s="504"/>
      <c r="AA75" s="599"/>
      <c r="AB75" s="599"/>
      <c r="AC75" s="599"/>
      <c r="AD75" s="599"/>
      <c r="AE75" s="599"/>
      <c r="AF75" s="599"/>
      <c r="AG75" s="599"/>
      <c r="AH75" s="599"/>
      <c r="AI75" s="599"/>
      <c r="AJ75" s="599"/>
      <c r="AK75" s="599"/>
      <c r="AL75" s="599"/>
      <c r="AM75" s="599"/>
      <c r="AO75" s="607"/>
    </row>
    <row r="76" spans="1:41" s="603" customFormat="1" ht="24.95" customHeight="1">
      <c r="A76" s="96"/>
      <c r="B76" s="60"/>
      <c r="C76" s="608"/>
      <c r="D76" s="69"/>
      <c r="E76" s="69"/>
      <c r="F76" s="69"/>
      <c r="G76" s="69"/>
      <c r="H76" s="69"/>
      <c r="I76" s="69"/>
      <c r="J76" s="69"/>
      <c r="K76" s="69"/>
      <c r="L76" s="69"/>
      <c r="M76" s="69"/>
      <c r="N76" s="68"/>
      <c r="O76" s="504"/>
      <c r="P76" s="505"/>
      <c r="Q76" s="505"/>
      <c r="R76" s="504"/>
      <c r="S76" s="504"/>
      <c r="T76" s="504"/>
      <c r="U76" s="505"/>
      <c r="V76" s="504"/>
      <c r="W76" s="605"/>
      <c r="X76" s="605"/>
      <c r="Y76" s="604"/>
      <c r="Z76" s="599"/>
      <c r="AA76" s="599"/>
      <c r="AB76" s="599"/>
      <c r="AC76" s="599"/>
      <c r="AD76" s="599"/>
      <c r="AE76" s="599"/>
      <c r="AF76" s="599"/>
      <c r="AG76" s="599"/>
      <c r="AH76" s="599"/>
      <c r="AI76" s="599"/>
      <c r="AJ76" s="599"/>
      <c r="AK76" s="599"/>
      <c r="AL76" s="599"/>
      <c r="AM76" s="599"/>
      <c r="AO76" s="607"/>
    </row>
    <row r="77" spans="1:41" s="132" customFormat="1" ht="24.95" customHeight="1">
      <c r="A77" s="96"/>
      <c r="B77" s="60"/>
      <c r="C77" s="608"/>
      <c r="D77" s="69"/>
      <c r="E77" s="69"/>
      <c r="F77" s="69"/>
      <c r="G77" s="69"/>
      <c r="H77" s="69"/>
      <c r="I77" s="69"/>
      <c r="J77" s="69"/>
      <c r="K77" s="69"/>
      <c r="L77" s="69"/>
      <c r="M77" s="69"/>
      <c r="N77" s="68"/>
      <c r="O77" s="504"/>
      <c r="P77" s="505"/>
      <c r="Q77" s="505"/>
      <c r="R77" s="504"/>
      <c r="S77" s="504"/>
      <c r="T77" s="504"/>
      <c r="U77" s="505"/>
      <c r="V77" s="504"/>
      <c r="W77" s="504"/>
      <c r="X77" s="504"/>
      <c r="Y77" s="505"/>
      <c r="Z77" s="68"/>
      <c r="AA77" s="68"/>
      <c r="AB77" s="68"/>
      <c r="AC77" s="68"/>
      <c r="AD77" s="68"/>
      <c r="AE77" s="68"/>
      <c r="AF77" s="68"/>
      <c r="AG77" s="68"/>
      <c r="AH77" s="68"/>
      <c r="AI77" s="68"/>
      <c r="AJ77" s="68"/>
      <c r="AK77" s="68"/>
      <c r="AL77" s="68"/>
      <c r="AM77" s="68"/>
      <c r="AN77" s="133"/>
      <c r="AO77" s="134"/>
    </row>
    <row r="78" spans="1:41" s="132" customFormat="1" ht="24.95" customHeight="1">
      <c r="A78" s="96"/>
      <c r="B78" s="60"/>
      <c r="C78" s="608"/>
      <c r="D78" s="69"/>
      <c r="E78" s="69"/>
      <c r="F78" s="69"/>
      <c r="G78" s="69"/>
      <c r="H78" s="69"/>
      <c r="I78" s="69"/>
      <c r="J78" s="69"/>
      <c r="K78" s="69"/>
      <c r="L78" s="69"/>
      <c r="M78" s="69"/>
      <c r="N78" s="133"/>
      <c r="O78" s="504"/>
      <c r="P78" s="505"/>
      <c r="Q78" s="505"/>
      <c r="R78" s="504"/>
      <c r="S78" s="504"/>
      <c r="T78" s="504"/>
      <c r="U78" s="505"/>
      <c r="V78" s="504"/>
      <c r="W78" s="504"/>
      <c r="X78" s="504"/>
      <c r="Y78" s="505"/>
      <c r="Z78" s="68"/>
      <c r="AA78" s="68"/>
      <c r="AB78" s="68"/>
      <c r="AC78" s="68"/>
      <c r="AD78" s="68"/>
      <c r="AE78" s="68"/>
      <c r="AF78" s="68"/>
      <c r="AG78" s="68"/>
      <c r="AH78" s="68"/>
      <c r="AI78" s="68"/>
      <c r="AJ78" s="68"/>
      <c r="AK78" s="68"/>
      <c r="AL78" s="68"/>
      <c r="AM78" s="68"/>
      <c r="AN78" s="133"/>
      <c r="AO78" s="134"/>
    </row>
    <row r="79" spans="1:41" s="132" customFormat="1" ht="24.95" customHeight="1">
      <c r="A79" s="96"/>
      <c r="B79" s="60"/>
      <c r="C79" s="608"/>
      <c r="D79" s="69"/>
      <c r="E79" s="69"/>
      <c r="F79" s="69"/>
      <c r="G79" s="69"/>
      <c r="H79" s="69"/>
      <c r="I79" s="69"/>
      <c r="J79" s="69"/>
      <c r="K79" s="69"/>
      <c r="L79" s="69"/>
      <c r="M79" s="69"/>
      <c r="N79" s="133"/>
      <c r="O79" s="504"/>
      <c r="P79" s="505"/>
      <c r="Q79" s="505"/>
      <c r="R79" s="504"/>
      <c r="S79" s="504"/>
      <c r="T79" s="504"/>
      <c r="U79" s="505"/>
      <c r="V79" s="504"/>
      <c r="W79" s="504"/>
      <c r="X79" s="504"/>
      <c r="Y79" s="505"/>
      <c r="Z79" s="68"/>
      <c r="AA79" s="68"/>
      <c r="AB79" s="68"/>
      <c r="AC79" s="68"/>
      <c r="AD79" s="68"/>
      <c r="AE79" s="68"/>
      <c r="AF79" s="68"/>
      <c r="AG79" s="68"/>
      <c r="AH79" s="68"/>
      <c r="AI79" s="68"/>
      <c r="AJ79" s="68"/>
      <c r="AK79" s="68"/>
      <c r="AL79" s="68"/>
      <c r="AM79" s="68"/>
      <c r="AN79" s="133"/>
      <c r="AO79" s="134"/>
    </row>
    <row r="80" spans="1:41" s="132" customFormat="1" ht="24.95" customHeight="1">
      <c r="A80" s="96"/>
      <c r="B80" s="60"/>
      <c r="C80" s="608"/>
      <c r="D80" s="69"/>
      <c r="E80" s="69"/>
      <c r="F80" s="69"/>
      <c r="G80" s="69"/>
      <c r="H80" s="69"/>
      <c r="I80" s="69"/>
      <c r="J80" s="69"/>
      <c r="K80" s="69"/>
      <c r="L80" s="69"/>
      <c r="M80" s="69"/>
      <c r="N80" s="504"/>
      <c r="O80" s="99"/>
      <c r="P80" s="99"/>
      <c r="Q80" s="99"/>
      <c r="R80" s="99"/>
      <c r="S80" s="99"/>
      <c r="T80" s="99"/>
      <c r="U80" s="99"/>
      <c r="V80" s="99"/>
      <c r="W80" s="504"/>
      <c r="X80" s="504"/>
      <c r="Y80" s="505"/>
      <c r="Z80" s="68"/>
      <c r="AA80" s="68"/>
      <c r="AB80" s="68"/>
      <c r="AC80" s="68"/>
      <c r="AD80" s="68"/>
      <c r="AE80" s="68"/>
      <c r="AF80" s="68"/>
      <c r="AG80" s="68"/>
      <c r="AH80" s="68"/>
      <c r="AI80" s="68"/>
      <c r="AJ80" s="68"/>
      <c r="AK80" s="68"/>
      <c r="AL80" s="68"/>
      <c r="AM80" s="68"/>
      <c r="AN80" s="133"/>
      <c r="AO80" s="134"/>
    </row>
    <row r="81" spans="1:42" s="132" customFormat="1" ht="24.95" customHeight="1">
      <c r="A81" s="96"/>
      <c r="B81" s="60"/>
      <c r="C81" s="608"/>
      <c r="D81" s="69"/>
      <c r="E81" s="69"/>
      <c r="F81" s="69"/>
      <c r="G81" s="69"/>
      <c r="H81" s="69"/>
      <c r="I81" s="69"/>
      <c r="J81" s="69"/>
      <c r="K81" s="69"/>
      <c r="L81" s="69"/>
      <c r="M81" s="69"/>
      <c r="N81" s="75"/>
      <c r="O81" s="68"/>
      <c r="P81" s="68"/>
      <c r="Q81" s="68"/>
      <c r="R81" s="68"/>
      <c r="S81" s="68"/>
      <c r="T81" s="68"/>
      <c r="U81" s="68"/>
      <c r="V81" s="68"/>
      <c r="W81" s="504"/>
      <c r="X81" s="504"/>
      <c r="Y81" s="505"/>
      <c r="Z81" s="68"/>
      <c r="AA81" s="68"/>
      <c r="AB81" s="68"/>
      <c r="AC81" s="68"/>
      <c r="AD81" s="68"/>
      <c r="AE81" s="68"/>
      <c r="AF81" s="68"/>
      <c r="AG81" s="68"/>
      <c r="AH81" s="68"/>
      <c r="AI81" s="68"/>
      <c r="AJ81" s="68"/>
      <c r="AK81" s="68"/>
      <c r="AL81" s="68"/>
      <c r="AM81" s="68"/>
      <c r="AN81" s="133"/>
      <c r="AO81" s="134"/>
    </row>
    <row r="82" spans="1:42" s="132" customFormat="1" ht="18.600000000000001" customHeight="1">
      <c r="A82" s="96"/>
      <c r="B82" s="60"/>
      <c r="C82" s="608"/>
      <c r="D82" s="69"/>
      <c r="E82" s="69"/>
      <c r="F82" s="69"/>
      <c r="G82" s="69"/>
      <c r="H82" s="69"/>
      <c r="I82" s="69"/>
      <c r="J82" s="69"/>
      <c r="K82" s="69"/>
      <c r="L82" s="69"/>
      <c r="M82" s="69"/>
      <c r="N82" s="504"/>
      <c r="O82" s="68"/>
      <c r="P82" s="68"/>
      <c r="Q82" s="68"/>
      <c r="R82" s="68"/>
      <c r="S82" s="68"/>
      <c r="T82" s="68"/>
      <c r="U82" s="68"/>
      <c r="V82" s="68"/>
      <c r="W82" s="504"/>
      <c r="X82" s="504"/>
      <c r="Y82" s="505"/>
      <c r="Z82" s="68"/>
      <c r="AA82" s="68"/>
      <c r="AB82" s="68"/>
      <c r="AC82" s="68"/>
      <c r="AD82" s="68"/>
      <c r="AE82" s="68"/>
      <c r="AF82" s="68"/>
      <c r="AG82" s="68"/>
      <c r="AH82" s="68"/>
      <c r="AI82" s="68"/>
      <c r="AJ82" s="68"/>
      <c r="AK82" s="68"/>
      <c r="AL82" s="68"/>
      <c r="AM82" s="68"/>
      <c r="AN82" s="133"/>
      <c r="AO82" s="134"/>
    </row>
    <row r="83" spans="1:42" ht="18.600000000000001" customHeight="1">
      <c r="B83" s="60"/>
      <c r="C83" s="608"/>
      <c r="D83" s="69"/>
      <c r="E83" s="69"/>
      <c r="F83" s="69"/>
      <c r="G83" s="69"/>
      <c r="H83" s="69"/>
      <c r="I83" s="69"/>
      <c r="J83" s="69"/>
      <c r="K83" s="69"/>
      <c r="L83" s="69"/>
      <c r="M83" s="69"/>
      <c r="N83" s="504"/>
      <c r="O83" s="68"/>
      <c r="P83" s="68"/>
      <c r="Q83" s="68"/>
      <c r="R83" s="68"/>
      <c r="S83" s="68"/>
      <c r="T83" s="68"/>
      <c r="U83" s="68"/>
      <c r="V83" s="68"/>
      <c r="W83" s="99"/>
      <c r="X83" s="99"/>
      <c r="Y83" s="99"/>
      <c r="Z83" s="68"/>
      <c r="AA83" s="68"/>
      <c r="AB83" s="68"/>
      <c r="AC83" s="68"/>
      <c r="AD83" s="68"/>
      <c r="AE83" s="68"/>
      <c r="AF83" s="68"/>
      <c r="AG83" s="68"/>
      <c r="AH83" s="68"/>
      <c r="AI83" s="68"/>
      <c r="AJ83" s="68"/>
      <c r="AK83" s="68"/>
      <c r="AL83" s="68"/>
      <c r="AM83" s="68"/>
      <c r="AN83" s="68"/>
      <c r="AO83" s="61"/>
    </row>
    <row r="84" spans="1:42" ht="18.600000000000001" customHeight="1">
      <c r="B84" s="60"/>
      <c r="C84" s="608"/>
      <c r="D84" s="69"/>
      <c r="E84" s="69"/>
      <c r="F84" s="69"/>
      <c r="G84" s="69"/>
      <c r="H84" s="69"/>
      <c r="I84" s="69"/>
      <c r="J84" s="69"/>
      <c r="K84" s="69"/>
      <c r="L84" s="69"/>
      <c r="M84" s="69"/>
      <c r="N84" s="504"/>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1"/>
    </row>
    <row r="85" spans="1:42" ht="18.600000000000001" hidden="1" customHeight="1">
      <c r="B85" s="60"/>
      <c r="C85" s="608"/>
      <c r="D85" s="69"/>
      <c r="E85" s="69"/>
      <c r="F85" s="69"/>
      <c r="G85" s="69"/>
      <c r="H85" s="69"/>
      <c r="I85" s="69"/>
      <c r="J85" s="69"/>
      <c r="K85" s="69"/>
      <c r="L85" s="69"/>
      <c r="M85" s="69"/>
      <c r="N85" s="505"/>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1"/>
    </row>
    <row r="86" spans="1:42" ht="18.600000000000001" hidden="1" customHeight="1">
      <c r="B86" s="60"/>
      <c r="C86" s="608"/>
      <c r="D86" s="69"/>
      <c r="E86" s="69"/>
      <c r="F86" s="69"/>
      <c r="G86" s="69"/>
      <c r="H86" s="69"/>
      <c r="I86" s="69"/>
      <c r="J86" s="69"/>
      <c r="K86" s="69"/>
      <c r="L86" s="69"/>
      <c r="M86" s="69"/>
      <c r="N86" s="75"/>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1"/>
    </row>
    <row r="87" spans="1:42" ht="18.600000000000001" hidden="1" customHeight="1">
      <c r="B87" s="60"/>
      <c r="C87" s="608"/>
      <c r="D87" s="69"/>
      <c r="E87" s="69"/>
      <c r="F87" s="69"/>
      <c r="G87" s="69"/>
      <c r="H87" s="69"/>
      <c r="I87" s="69"/>
      <c r="J87" s="69"/>
      <c r="K87" s="69"/>
      <c r="L87" s="69"/>
      <c r="M87" s="69"/>
      <c r="N87" s="504"/>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1"/>
    </row>
    <row r="88" spans="1:42" ht="18.600000000000001" hidden="1" customHeight="1">
      <c r="B88" s="60"/>
      <c r="C88" s="609"/>
      <c r="D88" s="610"/>
      <c r="E88" s="610"/>
      <c r="F88" s="610"/>
      <c r="G88" s="610"/>
      <c r="H88" s="610"/>
      <c r="I88" s="610"/>
      <c r="J88" s="69"/>
      <c r="K88" s="69"/>
      <c r="L88" s="69"/>
      <c r="M88" s="69"/>
      <c r="N88" s="504"/>
      <c r="O88" s="68"/>
      <c r="P88" s="68"/>
      <c r="Q88" s="68"/>
      <c r="R88" s="68"/>
      <c r="S88" s="68"/>
      <c r="T88" s="68"/>
      <c r="U88" s="68"/>
      <c r="V88" s="68"/>
      <c r="W88" s="68"/>
      <c r="X88" s="68"/>
      <c r="Y88" s="68"/>
      <c r="Z88" s="68"/>
      <c r="AA88" s="68"/>
      <c r="AB88" s="68"/>
      <c r="AC88" s="68"/>
      <c r="AD88" s="68"/>
      <c r="AE88" s="68"/>
      <c r="AF88" s="68"/>
      <c r="AG88" s="68"/>
      <c r="AH88" s="68"/>
      <c r="AI88" s="68"/>
      <c r="AJ88" s="68"/>
      <c r="AK88" s="68"/>
      <c r="AL88" s="68"/>
      <c r="AM88" s="68"/>
      <c r="AN88" s="68"/>
      <c r="AO88" s="61"/>
    </row>
    <row r="89" spans="1:42" ht="18.600000000000001" hidden="1" customHeight="1">
      <c r="B89" s="82"/>
      <c r="C89" s="131"/>
      <c r="D89" s="131"/>
      <c r="E89" s="131"/>
      <c r="F89" s="131"/>
      <c r="G89" s="131"/>
      <c r="H89" s="131"/>
      <c r="I89" s="131"/>
      <c r="J89" s="69"/>
      <c r="K89" s="69"/>
      <c r="L89" s="69"/>
      <c r="M89" s="69"/>
      <c r="N89" s="504"/>
      <c r="O89" s="133"/>
      <c r="P89" s="133"/>
      <c r="Q89" s="133"/>
      <c r="R89" s="133"/>
      <c r="S89" s="133"/>
      <c r="T89" s="133"/>
      <c r="U89" s="133"/>
      <c r="V89" s="133"/>
      <c r="W89" s="68"/>
      <c r="X89" s="68"/>
      <c r="Y89" s="68"/>
      <c r="Z89" s="68"/>
      <c r="AA89" s="68"/>
      <c r="AB89" s="68"/>
      <c r="AC89" s="68"/>
      <c r="AD89" s="68"/>
      <c r="AE89" s="68"/>
      <c r="AF89" s="68"/>
      <c r="AG89" s="68"/>
      <c r="AH89" s="68"/>
      <c r="AI89" s="68"/>
      <c r="AJ89" s="68"/>
      <c r="AK89" s="68"/>
      <c r="AL89" s="68"/>
      <c r="AM89" s="68"/>
      <c r="AN89" s="68"/>
      <c r="AO89" s="61"/>
    </row>
    <row r="90" spans="1:42" ht="18.600000000000001" hidden="1" customHeight="1">
      <c r="B90" s="82"/>
      <c r="J90" s="69"/>
      <c r="K90" s="69"/>
      <c r="L90" s="69"/>
      <c r="M90" s="69"/>
      <c r="N90" s="505"/>
      <c r="O90" s="133"/>
      <c r="P90" s="133"/>
      <c r="Q90" s="133"/>
      <c r="R90" s="133"/>
      <c r="S90" s="133"/>
      <c r="T90" s="133"/>
      <c r="U90" s="133"/>
      <c r="V90" s="99"/>
      <c r="W90" s="68"/>
      <c r="X90" s="68"/>
      <c r="Y90" s="68"/>
      <c r="Z90" s="68"/>
      <c r="AA90" s="68"/>
      <c r="AB90" s="68"/>
      <c r="AC90" s="68"/>
      <c r="AD90" s="68"/>
      <c r="AE90" s="68"/>
      <c r="AF90" s="68"/>
      <c r="AG90" s="68"/>
      <c r="AH90" s="68"/>
      <c r="AI90" s="68"/>
      <c r="AJ90" s="68"/>
      <c r="AK90" s="68"/>
      <c r="AL90" s="68"/>
      <c r="AM90" s="68"/>
      <c r="AN90" s="68"/>
      <c r="AO90" s="61"/>
    </row>
    <row r="91" spans="1:42" ht="18.600000000000001" hidden="1" customHeight="1">
      <c r="B91" s="82"/>
      <c r="J91" s="69"/>
      <c r="K91" s="69"/>
      <c r="L91" s="69"/>
      <c r="M91" s="69"/>
      <c r="N91" s="505"/>
      <c r="O91" s="504"/>
      <c r="P91" s="504"/>
      <c r="Q91" s="504"/>
      <c r="R91" s="504"/>
      <c r="S91" s="504"/>
      <c r="T91" s="504"/>
      <c r="U91" s="504"/>
      <c r="V91" s="504"/>
      <c r="W91" s="68"/>
      <c r="X91" s="68"/>
      <c r="Y91" s="68"/>
      <c r="Z91" s="68"/>
      <c r="AA91" s="68"/>
      <c r="AB91" s="68"/>
      <c r="AC91" s="68"/>
      <c r="AD91" s="68"/>
      <c r="AE91" s="68"/>
      <c r="AF91" s="68"/>
      <c r="AG91" s="68"/>
      <c r="AH91" s="68"/>
      <c r="AI91" s="68"/>
      <c r="AJ91" s="68"/>
      <c r="AK91" s="68"/>
      <c r="AL91" s="68"/>
      <c r="AM91" s="68"/>
      <c r="AN91" s="68"/>
      <c r="AO91" s="66"/>
    </row>
    <row r="92" spans="1:42" ht="18.600000000000001" hidden="1" customHeight="1">
      <c r="B92" s="82"/>
      <c r="J92" s="610"/>
      <c r="K92" s="610"/>
      <c r="L92" s="69"/>
      <c r="M92" s="69"/>
      <c r="N92" s="68"/>
      <c r="O92" s="75"/>
      <c r="P92" s="75"/>
      <c r="Q92" s="75"/>
      <c r="R92" s="75"/>
      <c r="S92" s="75"/>
      <c r="T92" s="75"/>
      <c r="U92" s="75"/>
      <c r="V92" s="75"/>
      <c r="W92" s="133"/>
      <c r="X92" s="133"/>
      <c r="Y92" s="133"/>
      <c r="Z92" s="133"/>
      <c r="AA92" s="133"/>
      <c r="AB92" s="133"/>
      <c r="AC92" s="133"/>
      <c r="AD92" s="133"/>
      <c r="AE92" s="133"/>
      <c r="AF92" s="133"/>
      <c r="AG92" s="133"/>
      <c r="AH92" s="133"/>
      <c r="AI92" s="133"/>
      <c r="AJ92" s="133"/>
      <c r="AK92" s="133"/>
      <c r="AL92" s="133"/>
      <c r="AM92" s="133"/>
      <c r="AN92" s="68"/>
      <c r="AO92" s="61" t="s">
        <v>19</v>
      </c>
      <c r="AP92" s="61"/>
    </row>
    <row r="93" spans="1:42" ht="18.600000000000001" hidden="1" customHeight="1">
      <c r="B93" s="60"/>
      <c r="J93" s="131"/>
      <c r="K93" s="131"/>
      <c r="L93" s="69"/>
      <c r="M93" s="69"/>
      <c r="N93" s="68"/>
      <c r="O93" s="611"/>
      <c r="P93" s="611"/>
      <c r="Q93" s="611"/>
      <c r="R93" s="611"/>
      <c r="S93" s="611"/>
      <c r="T93" s="504"/>
      <c r="U93" s="504"/>
      <c r="V93" s="504"/>
      <c r="W93" s="99"/>
      <c r="X93" s="133"/>
      <c r="Y93" s="133"/>
      <c r="Z93" s="133"/>
      <c r="AA93" s="133"/>
      <c r="AB93" s="99"/>
      <c r="AC93" s="99"/>
      <c r="AD93" s="133"/>
      <c r="AE93" s="133"/>
      <c r="AF93" s="133"/>
      <c r="AG93" s="133"/>
      <c r="AH93" s="133"/>
      <c r="AI93" s="133"/>
      <c r="AJ93" s="99"/>
      <c r="AK93" s="99"/>
      <c r="AL93" s="133"/>
      <c r="AM93" s="133"/>
      <c r="AN93" s="68"/>
      <c r="AO93" s="61" t="s">
        <v>19</v>
      </c>
      <c r="AP93" s="61"/>
    </row>
    <row r="94" spans="1:42" ht="18.600000000000001" hidden="1" customHeight="1">
      <c r="B94" s="82"/>
      <c r="L94" s="69"/>
      <c r="M94" s="69"/>
      <c r="N94" s="133"/>
      <c r="O94" s="504"/>
      <c r="P94" s="611"/>
      <c r="Q94" s="611"/>
      <c r="R94" s="504"/>
      <c r="S94" s="611"/>
      <c r="T94" s="504"/>
      <c r="U94" s="504"/>
      <c r="V94" s="504"/>
      <c r="W94" s="504"/>
      <c r="X94" s="504"/>
      <c r="Y94" s="504"/>
      <c r="Z94" s="504"/>
      <c r="AA94" s="504"/>
      <c r="AB94" s="504"/>
      <c r="AC94" s="504"/>
      <c r="AD94" s="504"/>
      <c r="AE94" s="504"/>
      <c r="AF94" s="504"/>
      <c r="AG94" s="504"/>
      <c r="AH94" s="504"/>
      <c r="AI94" s="504"/>
      <c r="AJ94" s="504"/>
      <c r="AK94" s="504"/>
      <c r="AL94" s="504"/>
      <c r="AM94" s="504"/>
      <c r="AN94" s="68"/>
      <c r="AO94" s="61" t="s">
        <v>19</v>
      </c>
      <c r="AP94" s="61"/>
    </row>
    <row r="95" spans="1:42" ht="18.600000000000001" hidden="1" customHeight="1">
      <c r="B95" s="82"/>
      <c r="L95" s="69"/>
      <c r="M95" s="69"/>
      <c r="N95" s="133"/>
      <c r="O95" s="504"/>
      <c r="P95" s="504"/>
      <c r="Q95" s="504"/>
      <c r="R95" s="504"/>
      <c r="S95" s="504"/>
      <c r="T95" s="504"/>
      <c r="U95" s="504"/>
      <c r="V95" s="504"/>
      <c r="W95" s="75"/>
      <c r="X95" s="75"/>
      <c r="Y95" s="75"/>
      <c r="Z95" s="75"/>
      <c r="AA95" s="75"/>
      <c r="AB95" s="75"/>
      <c r="AC95" s="75"/>
      <c r="AD95" s="75"/>
      <c r="AE95" s="75"/>
      <c r="AF95" s="75"/>
      <c r="AG95" s="75"/>
      <c r="AH95" s="75"/>
      <c r="AI95" s="75"/>
      <c r="AJ95" s="75"/>
      <c r="AK95" s="75"/>
      <c r="AL95" s="75"/>
      <c r="AM95" s="75"/>
      <c r="AN95" s="75"/>
      <c r="AO95" s="612"/>
      <c r="AP95" s="61"/>
    </row>
    <row r="96" spans="1:42" s="132" customFormat="1" ht="18.600000000000001" hidden="1" customHeight="1">
      <c r="A96" s="96"/>
      <c r="B96" s="82"/>
      <c r="C96" s="62"/>
      <c r="D96" s="62"/>
      <c r="E96" s="62"/>
      <c r="F96" s="62"/>
      <c r="G96" s="62"/>
      <c r="H96" s="62"/>
      <c r="I96" s="62"/>
      <c r="J96" s="62"/>
      <c r="K96" s="62"/>
      <c r="L96" s="69"/>
      <c r="M96" s="69"/>
      <c r="N96" s="504"/>
      <c r="O96" s="613"/>
      <c r="P96" s="613"/>
      <c r="Q96" s="613"/>
      <c r="R96" s="613"/>
      <c r="S96" s="613"/>
      <c r="T96" s="505"/>
      <c r="U96" s="505"/>
      <c r="V96" s="505"/>
      <c r="W96" s="504"/>
      <c r="X96" s="611"/>
      <c r="Y96" s="611"/>
      <c r="Z96" s="611"/>
      <c r="AA96" s="504"/>
      <c r="AB96" s="504"/>
      <c r="AC96" s="504"/>
      <c r="AD96" s="611"/>
      <c r="AE96" s="504"/>
      <c r="AF96" s="504"/>
      <c r="AG96" s="504"/>
      <c r="AH96" s="504"/>
      <c r="AI96" s="504"/>
      <c r="AJ96" s="504"/>
      <c r="AK96" s="504"/>
      <c r="AL96" s="504"/>
      <c r="AM96" s="504"/>
      <c r="AN96" s="133"/>
      <c r="AO96" s="134" t="s">
        <v>19</v>
      </c>
      <c r="AP96" s="134"/>
    </row>
    <row r="97" spans="1:42" s="132" customFormat="1" ht="18.600000000000001" hidden="1" customHeight="1">
      <c r="A97" s="96"/>
      <c r="B97" s="82"/>
      <c r="C97" s="62"/>
      <c r="D97" s="62"/>
      <c r="E97" s="62"/>
      <c r="F97" s="62"/>
      <c r="G97" s="62"/>
      <c r="H97" s="62"/>
      <c r="I97" s="62"/>
      <c r="J97" s="62"/>
      <c r="K97" s="62"/>
      <c r="L97" s="69"/>
      <c r="M97" s="69"/>
      <c r="N97" s="504"/>
      <c r="O97" s="75"/>
      <c r="P97" s="75"/>
      <c r="Q97" s="75"/>
      <c r="R97" s="75"/>
      <c r="S97" s="75"/>
      <c r="T97" s="75"/>
      <c r="U97" s="75"/>
      <c r="V97" s="75"/>
      <c r="W97" s="504"/>
      <c r="X97" s="504"/>
      <c r="Y97" s="611"/>
      <c r="Z97" s="504"/>
      <c r="AA97" s="611"/>
      <c r="AB97" s="504"/>
      <c r="AC97" s="504"/>
      <c r="AD97" s="504"/>
      <c r="AE97" s="611"/>
      <c r="AF97" s="504"/>
      <c r="AG97" s="504"/>
      <c r="AH97" s="504"/>
      <c r="AI97" s="504"/>
      <c r="AJ97" s="504"/>
      <c r="AK97" s="504"/>
      <c r="AL97" s="504"/>
      <c r="AM97" s="504"/>
      <c r="AN97" s="133"/>
      <c r="AO97" s="134" t="s">
        <v>19</v>
      </c>
      <c r="AP97" s="134"/>
    </row>
    <row r="98" spans="1:42" s="132" customFormat="1" ht="18.600000000000001" hidden="1" customHeight="1">
      <c r="A98" s="96"/>
      <c r="B98" s="82"/>
      <c r="C98" s="62"/>
      <c r="D98" s="62"/>
      <c r="E98" s="62"/>
      <c r="F98" s="62"/>
      <c r="G98" s="62"/>
      <c r="H98" s="62"/>
      <c r="I98" s="62"/>
      <c r="J98" s="62"/>
      <c r="K98" s="62"/>
      <c r="L98" s="69"/>
      <c r="M98" s="69"/>
      <c r="N98" s="504"/>
      <c r="O98" s="611"/>
      <c r="P98" s="504"/>
      <c r="Q98" s="504"/>
      <c r="R98" s="611"/>
      <c r="S98" s="504"/>
      <c r="T98" s="504"/>
      <c r="U98" s="504"/>
      <c r="V98" s="504"/>
      <c r="W98" s="504"/>
      <c r="X98" s="504"/>
      <c r="Y98" s="504"/>
      <c r="Z98" s="504"/>
      <c r="AA98" s="611"/>
      <c r="AB98" s="504"/>
      <c r="AC98" s="504"/>
      <c r="AD98" s="504"/>
      <c r="AE98" s="611"/>
      <c r="AF98" s="504"/>
      <c r="AG98" s="504"/>
      <c r="AH98" s="504"/>
      <c r="AI98" s="504"/>
      <c r="AJ98" s="504"/>
      <c r="AK98" s="504"/>
      <c r="AL98" s="504"/>
      <c r="AM98" s="504"/>
      <c r="AN98" s="133"/>
      <c r="AO98" s="134" t="s">
        <v>19</v>
      </c>
      <c r="AP98" s="134"/>
    </row>
    <row r="99" spans="1:42" s="132" customFormat="1" ht="18.600000000000001" hidden="1" customHeight="1">
      <c r="A99" s="96"/>
      <c r="B99" s="60"/>
      <c r="C99" s="62"/>
      <c r="D99" s="62"/>
      <c r="E99" s="62"/>
      <c r="F99" s="62"/>
      <c r="G99" s="62"/>
      <c r="H99" s="62"/>
      <c r="I99" s="62"/>
      <c r="J99" s="62"/>
      <c r="K99" s="62"/>
      <c r="L99" s="69"/>
      <c r="M99" s="69"/>
      <c r="N99" s="504"/>
      <c r="O99" s="504"/>
      <c r="P99" s="611"/>
      <c r="Q99" s="611"/>
      <c r="R99" s="504"/>
      <c r="S99" s="611"/>
      <c r="T99" s="504"/>
      <c r="U99" s="504"/>
      <c r="V99" s="504"/>
      <c r="W99" s="505"/>
      <c r="X99" s="613"/>
      <c r="Y99" s="613"/>
      <c r="Z99" s="613"/>
      <c r="AA99" s="613"/>
      <c r="AB99" s="505"/>
      <c r="AC99" s="505"/>
      <c r="AD99" s="613"/>
      <c r="AE99" s="613"/>
      <c r="AF99" s="505"/>
      <c r="AG99" s="505"/>
      <c r="AH99" s="505"/>
      <c r="AI99" s="505"/>
      <c r="AJ99" s="505"/>
      <c r="AK99" s="505"/>
      <c r="AL99" s="505"/>
      <c r="AM99" s="505"/>
      <c r="AN99" s="133"/>
      <c r="AO99" s="134" t="s">
        <v>19</v>
      </c>
      <c r="AP99" s="134"/>
    </row>
    <row r="100" spans="1:42" ht="18.600000000000001" hidden="1" customHeight="1">
      <c r="B100" s="60"/>
      <c r="L100" s="69"/>
      <c r="M100" s="69"/>
      <c r="N100" s="504"/>
      <c r="O100" s="504"/>
      <c r="P100" s="611"/>
      <c r="Q100" s="611"/>
      <c r="R100" s="504"/>
      <c r="S100" s="611"/>
      <c r="T100" s="504"/>
      <c r="U100" s="504"/>
      <c r="V100" s="504"/>
      <c r="W100" s="75"/>
      <c r="X100" s="75"/>
      <c r="Y100" s="75"/>
      <c r="Z100" s="75"/>
      <c r="AA100" s="75"/>
      <c r="AB100" s="75"/>
      <c r="AC100" s="75"/>
      <c r="AD100" s="75"/>
      <c r="AE100" s="75"/>
      <c r="AF100" s="75"/>
      <c r="AG100" s="75"/>
      <c r="AH100" s="75"/>
      <c r="AI100" s="75"/>
      <c r="AJ100" s="75"/>
      <c r="AK100" s="75"/>
      <c r="AL100" s="75"/>
      <c r="AM100" s="75"/>
      <c r="AN100" s="75"/>
      <c r="AO100" s="612"/>
      <c r="AP100" s="61"/>
    </row>
    <row r="101" spans="1:42" s="132" customFormat="1" ht="18.600000000000001" hidden="1" customHeight="1">
      <c r="A101" s="96"/>
      <c r="B101" s="82"/>
      <c r="C101" s="62"/>
      <c r="D101" s="62"/>
      <c r="E101" s="62"/>
      <c r="F101" s="62"/>
      <c r="G101" s="62"/>
      <c r="H101" s="62"/>
      <c r="I101" s="62"/>
      <c r="J101" s="62"/>
      <c r="K101" s="62"/>
      <c r="L101" s="69"/>
      <c r="M101" s="69"/>
      <c r="N101" s="504"/>
      <c r="O101" s="613"/>
      <c r="P101" s="613"/>
      <c r="Q101" s="613"/>
      <c r="R101" s="613"/>
      <c r="S101" s="613"/>
      <c r="T101" s="505"/>
      <c r="U101" s="505"/>
      <c r="V101" s="505"/>
      <c r="W101" s="504"/>
      <c r="X101" s="611"/>
      <c r="Y101" s="504"/>
      <c r="Z101" s="611"/>
      <c r="AA101" s="504"/>
      <c r="AB101" s="504"/>
      <c r="AC101" s="504"/>
      <c r="AD101" s="504"/>
      <c r="AE101" s="504"/>
      <c r="AF101" s="504"/>
      <c r="AG101" s="504"/>
      <c r="AH101" s="504"/>
      <c r="AI101" s="504"/>
      <c r="AJ101" s="504"/>
      <c r="AK101" s="504"/>
      <c r="AL101" s="504"/>
      <c r="AM101" s="504"/>
      <c r="AN101" s="133"/>
      <c r="AO101" s="134" t="s">
        <v>19</v>
      </c>
      <c r="AP101" s="134"/>
    </row>
    <row r="102" spans="1:42" s="132" customFormat="1" ht="18.600000000000001" hidden="1" customHeight="1">
      <c r="A102" s="96"/>
      <c r="B102" s="82"/>
      <c r="C102" s="62"/>
      <c r="D102" s="62"/>
      <c r="E102" s="62"/>
      <c r="F102" s="62"/>
      <c r="G102" s="62"/>
      <c r="H102" s="62"/>
      <c r="I102" s="62"/>
      <c r="J102" s="62"/>
      <c r="K102" s="62"/>
      <c r="L102" s="610"/>
      <c r="M102" s="610"/>
      <c r="N102" s="505"/>
      <c r="O102" s="505"/>
      <c r="P102" s="505"/>
      <c r="Q102" s="505"/>
      <c r="R102" s="613"/>
      <c r="S102" s="505"/>
      <c r="T102" s="505"/>
      <c r="U102" s="505"/>
      <c r="V102" s="505"/>
      <c r="W102" s="504"/>
      <c r="X102" s="504"/>
      <c r="Y102" s="611"/>
      <c r="Z102" s="504"/>
      <c r="AA102" s="611"/>
      <c r="AB102" s="504"/>
      <c r="AC102" s="504"/>
      <c r="AD102" s="504"/>
      <c r="AE102" s="611"/>
      <c r="AF102" s="504"/>
      <c r="AG102" s="504"/>
      <c r="AH102" s="504"/>
      <c r="AI102" s="504"/>
      <c r="AJ102" s="504"/>
      <c r="AK102" s="504"/>
      <c r="AL102" s="504"/>
      <c r="AM102" s="504"/>
      <c r="AN102" s="133"/>
      <c r="AO102" s="134" t="s">
        <v>19</v>
      </c>
      <c r="AP102" s="134"/>
    </row>
    <row r="103" spans="1:42" s="132" customFormat="1" ht="18.600000000000001" hidden="1" customHeight="1">
      <c r="A103" s="96"/>
      <c r="B103" s="82"/>
      <c r="C103" s="62"/>
      <c r="D103" s="62"/>
      <c r="E103" s="62"/>
      <c r="F103" s="62"/>
      <c r="G103" s="62"/>
      <c r="H103" s="62"/>
      <c r="I103" s="62"/>
      <c r="J103" s="62"/>
      <c r="K103" s="62"/>
      <c r="L103" s="131"/>
      <c r="M103" s="131"/>
      <c r="N103" s="504"/>
      <c r="O103" s="68"/>
      <c r="P103" s="68"/>
      <c r="Q103" s="68"/>
      <c r="R103" s="68"/>
      <c r="S103" s="68"/>
      <c r="T103" s="68"/>
      <c r="U103" s="68"/>
      <c r="V103" s="68"/>
      <c r="W103" s="504"/>
      <c r="X103" s="504"/>
      <c r="Y103" s="611"/>
      <c r="Z103" s="504"/>
      <c r="AA103" s="611"/>
      <c r="AB103" s="504"/>
      <c r="AC103" s="504"/>
      <c r="AD103" s="504"/>
      <c r="AE103" s="504"/>
      <c r="AF103" s="504"/>
      <c r="AG103" s="504"/>
      <c r="AH103" s="504"/>
      <c r="AI103" s="504"/>
      <c r="AJ103" s="504"/>
      <c r="AK103" s="504"/>
      <c r="AL103" s="504"/>
      <c r="AM103" s="504"/>
      <c r="AN103" s="133"/>
      <c r="AO103" s="134" t="s">
        <v>19</v>
      </c>
      <c r="AP103" s="134"/>
    </row>
    <row r="104" spans="1:42" s="132" customFormat="1" ht="18.600000000000001" hidden="1" customHeight="1">
      <c r="A104" s="96"/>
      <c r="B104" s="82"/>
      <c r="C104" s="62"/>
      <c r="D104" s="62"/>
      <c r="E104" s="62"/>
      <c r="F104" s="62"/>
      <c r="G104" s="62"/>
      <c r="H104" s="62"/>
      <c r="I104" s="62"/>
      <c r="J104" s="62"/>
      <c r="K104" s="62"/>
      <c r="L104" s="62"/>
      <c r="M104" s="62"/>
      <c r="N104" s="504"/>
      <c r="O104" s="68"/>
      <c r="P104" s="68"/>
      <c r="Q104" s="68"/>
      <c r="R104" s="68"/>
      <c r="S104" s="68"/>
      <c r="T104" s="68"/>
      <c r="U104" s="68"/>
      <c r="V104" s="68"/>
      <c r="W104" s="505"/>
      <c r="X104" s="613"/>
      <c r="Y104" s="613"/>
      <c r="Z104" s="613"/>
      <c r="AA104" s="613"/>
      <c r="AB104" s="505"/>
      <c r="AC104" s="505"/>
      <c r="AD104" s="505"/>
      <c r="AE104" s="505"/>
      <c r="AF104" s="504"/>
      <c r="AG104" s="504"/>
      <c r="AH104" s="504"/>
      <c r="AI104" s="504"/>
      <c r="AJ104" s="504"/>
      <c r="AK104" s="504"/>
      <c r="AL104" s="505"/>
      <c r="AM104" s="505"/>
      <c r="AN104" s="133"/>
      <c r="AO104" s="134" t="s">
        <v>19</v>
      </c>
      <c r="AP104" s="134"/>
    </row>
    <row r="105" spans="1:42" s="132" customFormat="1" ht="18.600000000000001" hidden="1" customHeight="1">
      <c r="A105" s="96"/>
      <c r="B105" s="82"/>
      <c r="C105" s="62"/>
      <c r="D105" s="62"/>
      <c r="E105" s="62"/>
      <c r="F105" s="62"/>
      <c r="G105" s="62"/>
      <c r="H105" s="62"/>
      <c r="I105" s="62"/>
      <c r="J105" s="62"/>
      <c r="K105" s="62"/>
      <c r="L105" s="62"/>
      <c r="M105" s="62"/>
      <c r="N105" s="504"/>
      <c r="O105" s="133"/>
      <c r="P105" s="133"/>
      <c r="Q105" s="133"/>
      <c r="R105" s="133"/>
      <c r="S105" s="133"/>
      <c r="T105" s="133"/>
      <c r="U105" s="133"/>
      <c r="V105" s="133"/>
      <c r="W105" s="505"/>
      <c r="X105" s="505"/>
      <c r="Y105" s="505"/>
      <c r="Z105" s="613"/>
      <c r="AA105" s="505"/>
      <c r="AB105" s="505"/>
      <c r="AC105" s="505"/>
      <c r="AD105" s="505"/>
      <c r="AE105" s="505"/>
      <c r="AF105" s="504"/>
      <c r="AG105" s="504"/>
      <c r="AH105" s="504"/>
      <c r="AI105" s="504"/>
      <c r="AJ105" s="504"/>
      <c r="AK105" s="504"/>
      <c r="AL105" s="504"/>
      <c r="AM105" s="504"/>
      <c r="AN105" s="133"/>
      <c r="AO105" s="134" t="s">
        <v>19</v>
      </c>
      <c r="AP105" s="134"/>
    </row>
    <row r="106" spans="1:42" ht="18.600000000000001" hidden="1" customHeight="1">
      <c r="B106" s="82"/>
      <c r="N106" s="504"/>
      <c r="O106" s="133"/>
      <c r="P106" s="133"/>
      <c r="Q106" s="133"/>
      <c r="R106" s="133"/>
      <c r="S106" s="133"/>
      <c r="T106" s="133"/>
      <c r="U106" s="133"/>
      <c r="V106" s="133"/>
      <c r="W106" s="68"/>
      <c r="X106" s="68"/>
      <c r="Y106" s="68"/>
      <c r="Z106" s="68"/>
      <c r="AA106" s="68"/>
      <c r="AB106" s="68"/>
      <c r="AC106" s="68"/>
      <c r="AD106" s="68"/>
      <c r="AE106" s="68"/>
      <c r="AF106" s="68"/>
      <c r="AG106" s="68"/>
      <c r="AH106" s="68"/>
      <c r="AI106" s="68"/>
      <c r="AJ106" s="68"/>
      <c r="AK106" s="68"/>
      <c r="AL106" s="68"/>
      <c r="AM106" s="68"/>
      <c r="AN106" s="68"/>
      <c r="AO106" s="130"/>
    </row>
    <row r="107" spans="1:42" ht="18.600000000000001" hidden="1" customHeight="1">
      <c r="B107" s="82"/>
      <c r="N107" s="504"/>
      <c r="O107" s="504"/>
      <c r="P107" s="504"/>
      <c r="Q107" s="504"/>
      <c r="R107" s="504"/>
      <c r="S107" s="504"/>
      <c r="T107" s="504"/>
      <c r="U107" s="504"/>
      <c r="V107" s="504"/>
      <c r="W107" s="68"/>
      <c r="X107" s="68"/>
      <c r="Y107" s="68"/>
      <c r="Z107" s="68"/>
      <c r="AA107" s="68"/>
      <c r="AB107" s="68"/>
      <c r="AC107" s="68"/>
      <c r="AD107" s="68"/>
      <c r="AE107" s="68"/>
      <c r="AF107" s="68"/>
      <c r="AG107" s="68"/>
      <c r="AH107" s="68"/>
      <c r="AI107" s="68"/>
      <c r="AJ107" s="68"/>
      <c r="AK107" s="68"/>
      <c r="AL107" s="68"/>
      <c r="AM107" s="68"/>
      <c r="AN107" s="68"/>
      <c r="AO107" s="66"/>
    </row>
    <row r="108" spans="1:42" s="132" customFormat="1" ht="18.600000000000001" hidden="1" customHeight="1">
      <c r="A108" s="96"/>
      <c r="B108" s="82"/>
      <c r="C108" s="62"/>
      <c r="D108" s="62"/>
      <c r="E108" s="62"/>
      <c r="F108" s="62"/>
      <c r="G108" s="62"/>
      <c r="H108" s="62"/>
      <c r="I108" s="62"/>
      <c r="J108" s="62"/>
      <c r="K108" s="62"/>
      <c r="L108" s="62"/>
      <c r="M108" s="62"/>
      <c r="N108" s="505"/>
      <c r="O108" s="504"/>
      <c r="P108" s="504"/>
      <c r="Q108" s="504"/>
      <c r="R108" s="504"/>
      <c r="S108" s="504"/>
      <c r="T108" s="504"/>
      <c r="U108" s="504"/>
      <c r="V108" s="504"/>
      <c r="W108" s="133"/>
      <c r="X108" s="133"/>
      <c r="Y108" s="133"/>
      <c r="Z108" s="133"/>
      <c r="AA108" s="133"/>
      <c r="AB108" s="133"/>
      <c r="AC108" s="133"/>
      <c r="AD108" s="133"/>
      <c r="AE108" s="133"/>
      <c r="AF108" s="133"/>
      <c r="AG108" s="133"/>
      <c r="AH108" s="133"/>
      <c r="AI108" s="133"/>
      <c r="AJ108" s="133"/>
      <c r="AK108" s="133"/>
      <c r="AL108" s="133"/>
      <c r="AM108" s="133"/>
      <c r="AN108" s="133"/>
      <c r="AO108" s="134" t="s">
        <v>19</v>
      </c>
      <c r="AP108" s="134"/>
    </row>
    <row r="109" spans="1:42" s="132" customFormat="1" ht="18.600000000000001" hidden="1" customHeight="1">
      <c r="A109" s="96"/>
      <c r="B109" s="82"/>
      <c r="C109" s="62"/>
      <c r="D109" s="62"/>
      <c r="E109" s="62"/>
      <c r="F109" s="62"/>
      <c r="G109" s="62"/>
      <c r="H109" s="62"/>
      <c r="I109" s="62"/>
      <c r="J109" s="62"/>
      <c r="K109" s="62"/>
      <c r="L109" s="62"/>
      <c r="M109" s="62"/>
      <c r="N109" s="505"/>
      <c r="O109" s="504"/>
      <c r="P109" s="504"/>
      <c r="Q109" s="504"/>
      <c r="R109" s="504"/>
      <c r="S109" s="504"/>
      <c r="T109" s="504"/>
      <c r="U109" s="504"/>
      <c r="V109" s="504"/>
      <c r="W109" s="133"/>
      <c r="X109" s="133"/>
      <c r="Y109" s="133"/>
      <c r="Z109" s="133"/>
      <c r="AA109" s="133"/>
      <c r="AB109" s="133"/>
      <c r="AC109" s="133"/>
      <c r="AD109" s="133"/>
      <c r="AE109" s="133"/>
      <c r="AF109" s="133"/>
      <c r="AG109" s="133"/>
      <c r="AH109" s="133"/>
      <c r="AI109" s="133"/>
      <c r="AJ109" s="133"/>
      <c r="AK109" s="133"/>
      <c r="AL109" s="133"/>
      <c r="AM109" s="133"/>
      <c r="AN109" s="133"/>
      <c r="AO109" s="134" t="s">
        <v>19</v>
      </c>
      <c r="AP109" s="134"/>
    </row>
    <row r="110" spans="1:42" s="132" customFormat="1" ht="18.600000000000001" hidden="1" customHeight="1">
      <c r="A110" s="96"/>
      <c r="B110" s="82"/>
      <c r="C110" s="62"/>
      <c r="D110" s="62"/>
      <c r="E110" s="62"/>
      <c r="F110" s="62"/>
      <c r="G110" s="62"/>
      <c r="H110" s="62"/>
      <c r="I110" s="62"/>
      <c r="J110" s="62"/>
      <c r="K110" s="62"/>
      <c r="L110" s="62"/>
      <c r="M110" s="62"/>
      <c r="N110" s="68"/>
      <c r="O110" s="504"/>
      <c r="P110" s="504"/>
      <c r="Q110" s="504"/>
      <c r="R110" s="504"/>
      <c r="S110" s="504"/>
      <c r="T110" s="504"/>
      <c r="U110" s="504"/>
      <c r="V110" s="504"/>
      <c r="W110" s="504"/>
      <c r="X110" s="504"/>
      <c r="Y110" s="504"/>
      <c r="Z110" s="504"/>
      <c r="AA110" s="504"/>
      <c r="AB110" s="504"/>
      <c r="AC110" s="504"/>
      <c r="AD110" s="504"/>
      <c r="AE110" s="504"/>
      <c r="AF110" s="504"/>
      <c r="AG110" s="504"/>
      <c r="AH110" s="504"/>
      <c r="AI110" s="504"/>
      <c r="AJ110" s="504"/>
      <c r="AK110" s="504"/>
      <c r="AL110" s="504"/>
      <c r="AM110" s="504"/>
      <c r="AN110" s="133"/>
      <c r="AO110" s="134" t="s">
        <v>19</v>
      </c>
      <c r="AP110" s="134"/>
    </row>
    <row r="111" spans="1:42" s="132" customFormat="1" ht="18.600000000000001" hidden="1" customHeight="1">
      <c r="A111" s="96"/>
      <c r="B111" s="82"/>
      <c r="C111" s="62"/>
      <c r="D111" s="62"/>
      <c r="E111" s="62"/>
      <c r="F111" s="62"/>
      <c r="G111" s="62"/>
      <c r="H111" s="62"/>
      <c r="I111" s="62"/>
      <c r="J111" s="62"/>
      <c r="K111" s="62"/>
      <c r="L111" s="62"/>
      <c r="M111" s="62"/>
      <c r="N111" s="68"/>
      <c r="O111" s="504"/>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c r="AK111" s="504"/>
      <c r="AL111" s="504"/>
      <c r="AM111" s="504"/>
      <c r="AN111" s="510"/>
      <c r="AO111" s="614"/>
      <c r="AP111" s="134"/>
    </row>
    <row r="112" spans="1:42" s="132" customFormat="1" ht="18.600000000000001" hidden="1" customHeight="1">
      <c r="A112" s="96"/>
      <c r="B112" s="82"/>
      <c r="C112" s="62"/>
      <c r="D112" s="62"/>
      <c r="E112" s="62"/>
      <c r="F112" s="62"/>
      <c r="G112" s="62"/>
      <c r="H112" s="62"/>
      <c r="I112" s="62"/>
      <c r="J112" s="62"/>
      <c r="K112" s="62"/>
      <c r="L112" s="62"/>
      <c r="M112" s="62"/>
      <c r="N112" s="133"/>
      <c r="O112" s="504"/>
      <c r="P112" s="504"/>
      <c r="Q112" s="504"/>
      <c r="R112" s="504"/>
      <c r="S112" s="504"/>
      <c r="T112" s="504"/>
      <c r="U112" s="504"/>
      <c r="V112" s="504"/>
      <c r="W112" s="504"/>
      <c r="X112" s="504"/>
      <c r="Y112" s="504"/>
      <c r="Z112" s="504"/>
      <c r="AA112" s="504"/>
      <c r="AB112" s="504"/>
      <c r="AC112" s="504"/>
      <c r="AD112" s="504"/>
      <c r="AE112" s="504"/>
      <c r="AF112" s="504"/>
      <c r="AG112" s="504"/>
      <c r="AH112" s="504"/>
      <c r="AI112" s="504"/>
      <c r="AJ112" s="504"/>
      <c r="AK112" s="504"/>
      <c r="AL112" s="504"/>
      <c r="AM112" s="504"/>
      <c r="AN112" s="133"/>
      <c r="AO112" s="134" t="s">
        <v>19</v>
      </c>
      <c r="AP112" s="134"/>
    </row>
    <row r="113" spans="1:42" s="132" customFormat="1" ht="18.600000000000001" hidden="1" customHeight="1">
      <c r="A113" s="96"/>
      <c r="B113" s="82"/>
      <c r="C113" s="62"/>
      <c r="D113" s="62"/>
      <c r="E113" s="62"/>
      <c r="F113" s="62"/>
      <c r="G113" s="62"/>
      <c r="H113" s="62"/>
      <c r="I113" s="62"/>
      <c r="J113" s="62"/>
      <c r="K113" s="62"/>
      <c r="L113" s="62"/>
      <c r="M113" s="62"/>
      <c r="N113" s="68"/>
      <c r="O113" s="505"/>
      <c r="P113" s="505"/>
      <c r="Q113" s="505"/>
      <c r="R113" s="505"/>
      <c r="S113" s="505"/>
      <c r="T113" s="505"/>
      <c r="U113" s="505"/>
      <c r="V113" s="505"/>
      <c r="W113" s="504"/>
      <c r="X113" s="504"/>
      <c r="Y113" s="504"/>
      <c r="Z113" s="504"/>
      <c r="AA113" s="504"/>
      <c r="AB113" s="504"/>
      <c r="AC113" s="504"/>
      <c r="AD113" s="504"/>
      <c r="AE113" s="504"/>
      <c r="AF113" s="504"/>
      <c r="AG113" s="504"/>
      <c r="AH113" s="504"/>
      <c r="AI113" s="504"/>
      <c r="AJ113" s="504"/>
      <c r="AK113" s="504"/>
      <c r="AL113" s="504"/>
      <c r="AM113" s="504"/>
      <c r="AN113" s="133"/>
      <c r="AO113" s="134" t="s">
        <v>19</v>
      </c>
      <c r="AP113" s="134"/>
    </row>
    <row r="114" spans="1:42" s="132" customFormat="1" ht="18.600000000000001" hidden="1" customHeight="1">
      <c r="A114" s="96"/>
      <c r="B114" s="82"/>
      <c r="C114" s="62"/>
      <c r="D114" s="62"/>
      <c r="E114" s="62"/>
      <c r="F114" s="62"/>
      <c r="G114" s="62"/>
      <c r="H114" s="62"/>
      <c r="I114" s="62"/>
      <c r="J114" s="62"/>
      <c r="K114" s="62"/>
      <c r="L114" s="62"/>
      <c r="M114" s="62"/>
      <c r="N114" s="68"/>
      <c r="O114" s="504"/>
      <c r="P114" s="504"/>
      <c r="Q114" s="504"/>
      <c r="R114" s="504"/>
      <c r="S114" s="504"/>
      <c r="T114" s="504"/>
      <c r="U114" s="504"/>
      <c r="V114" s="504"/>
      <c r="W114" s="504"/>
      <c r="X114" s="504"/>
      <c r="Y114" s="504"/>
      <c r="Z114" s="504"/>
      <c r="AA114" s="504"/>
      <c r="AB114" s="504"/>
      <c r="AC114" s="504"/>
      <c r="AD114" s="504"/>
      <c r="AE114" s="504"/>
      <c r="AF114" s="504"/>
      <c r="AG114" s="504"/>
      <c r="AH114" s="504"/>
      <c r="AI114" s="504"/>
      <c r="AJ114" s="504"/>
      <c r="AK114" s="504"/>
      <c r="AL114" s="504"/>
      <c r="AM114" s="504"/>
      <c r="AN114" s="133"/>
      <c r="AO114" s="134" t="s">
        <v>19</v>
      </c>
      <c r="AP114" s="134"/>
    </row>
    <row r="115" spans="1:42" s="132" customFormat="1" ht="18.600000000000001" hidden="1" customHeight="1">
      <c r="A115" s="96"/>
      <c r="B115" s="82"/>
      <c r="C115" s="62"/>
      <c r="D115" s="62"/>
      <c r="E115" s="62"/>
      <c r="F115" s="62"/>
      <c r="G115" s="62"/>
      <c r="H115" s="62"/>
      <c r="I115" s="62"/>
      <c r="J115" s="62"/>
      <c r="K115" s="62"/>
      <c r="L115" s="62"/>
      <c r="M115" s="62"/>
      <c r="N115" s="68"/>
      <c r="O115" s="504"/>
      <c r="P115" s="504"/>
      <c r="Q115" s="504"/>
      <c r="R115" s="504"/>
      <c r="S115" s="504"/>
      <c r="T115" s="504"/>
      <c r="U115" s="504"/>
      <c r="V115" s="504"/>
      <c r="W115" s="504"/>
      <c r="X115" s="504"/>
      <c r="Y115" s="504"/>
      <c r="Z115" s="504"/>
      <c r="AA115" s="504"/>
      <c r="AB115" s="504"/>
      <c r="AC115" s="504"/>
      <c r="AD115" s="504"/>
      <c r="AE115" s="504"/>
      <c r="AF115" s="504"/>
      <c r="AG115" s="504"/>
      <c r="AH115" s="504"/>
      <c r="AI115" s="504"/>
      <c r="AJ115" s="504"/>
      <c r="AK115" s="504"/>
      <c r="AL115" s="504"/>
      <c r="AM115" s="504"/>
      <c r="AN115" s="133"/>
      <c r="AO115" s="134" t="s">
        <v>19</v>
      </c>
      <c r="AP115" s="134"/>
    </row>
    <row r="116" spans="1:42" s="132" customFormat="1" ht="18.600000000000001" hidden="1" customHeight="1">
      <c r="A116" s="96"/>
      <c r="B116" s="82"/>
      <c r="C116" s="62"/>
      <c r="D116" s="62"/>
      <c r="E116" s="62"/>
      <c r="F116" s="62"/>
      <c r="G116" s="62"/>
      <c r="H116" s="62"/>
      <c r="I116" s="62"/>
      <c r="J116" s="62"/>
      <c r="K116" s="62"/>
      <c r="L116" s="62"/>
      <c r="M116" s="62"/>
      <c r="N116" s="68"/>
      <c r="O116" s="504"/>
      <c r="P116" s="504"/>
      <c r="Q116" s="504"/>
      <c r="R116" s="504"/>
      <c r="S116" s="504"/>
      <c r="T116" s="504"/>
      <c r="U116" s="504"/>
      <c r="V116" s="504"/>
      <c r="W116" s="505"/>
      <c r="X116" s="505"/>
      <c r="Y116" s="505"/>
      <c r="Z116" s="505"/>
      <c r="AA116" s="505"/>
      <c r="AB116" s="505"/>
      <c r="AC116" s="505"/>
      <c r="AD116" s="505"/>
      <c r="AE116" s="505"/>
      <c r="AF116" s="505"/>
      <c r="AG116" s="505"/>
      <c r="AH116" s="505"/>
      <c r="AI116" s="505"/>
      <c r="AJ116" s="505"/>
      <c r="AK116" s="505"/>
      <c r="AL116" s="505"/>
      <c r="AM116" s="505"/>
      <c r="AN116" s="133"/>
      <c r="AO116" s="134" t="s">
        <v>19</v>
      </c>
      <c r="AP116" s="134"/>
    </row>
    <row r="117" spans="1:42" s="132" customFormat="1" ht="18.600000000000001" hidden="1" customHeight="1">
      <c r="A117" s="96"/>
      <c r="B117" s="60"/>
      <c r="C117" s="62"/>
      <c r="D117" s="62"/>
      <c r="E117" s="62"/>
      <c r="F117" s="62"/>
      <c r="G117" s="62"/>
      <c r="H117" s="62"/>
      <c r="I117" s="62"/>
      <c r="J117" s="62"/>
      <c r="K117" s="62"/>
      <c r="L117" s="62"/>
      <c r="M117" s="62"/>
      <c r="N117" s="68"/>
      <c r="O117" s="504"/>
      <c r="P117" s="504"/>
      <c r="Q117" s="504"/>
      <c r="R117" s="504"/>
      <c r="S117" s="504"/>
      <c r="T117" s="504"/>
      <c r="U117" s="504"/>
      <c r="V117" s="504"/>
      <c r="W117" s="504"/>
      <c r="X117" s="504"/>
      <c r="Y117" s="504"/>
      <c r="Z117" s="504"/>
      <c r="AA117" s="504"/>
      <c r="AB117" s="504"/>
      <c r="AC117" s="504"/>
      <c r="AD117" s="504"/>
      <c r="AE117" s="504"/>
      <c r="AF117" s="504"/>
      <c r="AG117" s="504"/>
      <c r="AH117" s="504"/>
      <c r="AI117" s="504"/>
      <c r="AJ117" s="504"/>
      <c r="AK117" s="504"/>
      <c r="AL117" s="504"/>
      <c r="AM117" s="504"/>
      <c r="AN117" s="510"/>
      <c r="AO117" s="614"/>
      <c r="AP117" s="134"/>
    </row>
    <row r="118" spans="1:42" s="132" customFormat="1" ht="18.600000000000001" hidden="1" customHeight="1">
      <c r="A118" s="96"/>
      <c r="B118" s="60"/>
      <c r="C118" s="62"/>
      <c r="D118" s="62"/>
      <c r="E118" s="62"/>
      <c r="F118" s="62"/>
      <c r="G118" s="62"/>
      <c r="H118" s="62"/>
      <c r="I118" s="62"/>
      <c r="J118" s="62"/>
      <c r="K118" s="62"/>
      <c r="L118" s="62"/>
      <c r="M118" s="62"/>
      <c r="N118" s="68"/>
      <c r="O118" s="504"/>
      <c r="P118" s="504"/>
      <c r="Q118" s="504"/>
      <c r="R118" s="504"/>
      <c r="S118" s="504"/>
      <c r="T118" s="504"/>
      <c r="U118" s="504"/>
      <c r="V118" s="504"/>
      <c r="W118" s="504"/>
      <c r="X118" s="504"/>
      <c r="Y118" s="504"/>
      <c r="Z118" s="504"/>
      <c r="AA118" s="504"/>
      <c r="AB118" s="504"/>
      <c r="AC118" s="504"/>
      <c r="AD118" s="504"/>
      <c r="AE118" s="504"/>
      <c r="AF118" s="504"/>
      <c r="AG118" s="504"/>
      <c r="AH118" s="504"/>
      <c r="AI118" s="504"/>
      <c r="AJ118" s="504"/>
      <c r="AK118" s="504"/>
      <c r="AL118" s="504"/>
      <c r="AM118" s="504"/>
      <c r="AN118" s="133"/>
      <c r="AO118" s="134" t="s">
        <v>19</v>
      </c>
      <c r="AP118" s="134"/>
    </row>
    <row r="119" spans="1:42" s="132" customFormat="1" ht="18.600000000000001" hidden="1" customHeight="1">
      <c r="A119" s="96"/>
      <c r="B119" s="82"/>
      <c r="C119" s="62"/>
      <c r="D119" s="62"/>
      <c r="E119" s="62"/>
      <c r="F119" s="62"/>
      <c r="G119" s="62"/>
      <c r="H119" s="62"/>
      <c r="I119" s="62"/>
      <c r="J119" s="62"/>
      <c r="K119" s="62"/>
      <c r="L119" s="62"/>
      <c r="M119" s="62"/>
      <c r="N119" s="68"/>
      <c r="O119" s="505"/>
      <c r="P119" s="505"/>
      <c r="Q119" s="505"/>
      <c r="R119" s="505"/>
      <c r="S119" s="505"/>
      <c r="T119" s="505"/>
      <c r="U119" s="505"/>
      <c r="V119" s="505"/>
      <c r="W119" s="504"/>
      <c r="X119" s="504"/>
      <c r="Y119" s="504"/>
      <c r="Z119" s="504"/>
      <c r="AA119" s="504"/>
      <c r="AB119" s="504"/>
      <c r="AC119" s="504"/>
      <c r="AD119" s="504"/>
      <c r="AE119" s="504"/>
      <c r="AF119" s="504"/>
      <c r="AG119" s="504"/>
      <c r="AH119" s="504"/>
      <c r="AI119" s="504"/>
      <c r="AJ119" s="504"/>
      <c r="AK119" s="504"/>
      <c r="AL119" s="504"/>
      <c r="AM119" s="504"/>
      <c r="AN119" s="133"/>
      <c r="AO119" s="134" t="s">
        <v>19</v>
      </c>
      <c r="AP119" s="134"/>
    </row>
    <row r="120" spans="1:42" s="132" customFormat="1" ht="18.600000000000001" hidden="1" customHeight="1">
      <c r="A120" s="96"/>
      <c r="B120" s="60"/>
      <c r="C120" s="62"/>
      <c r="D120" s="62"/>
      <c r="E120" s="62"/>
      <c r="F120" s="62"/>
      <c r="G120" s="62"/>
      <c r="H120" s="62"/>
      <c r="I120" s="62"/>
      <c r="J120" s="62"/>
      <c r="K120" s="62"/>
      <c r="L120" s="62"/>
      <c r="M120" s="62"/>
      <c r="N120" s="68"/>
      <c r="O120" s="505"/>
      <c r="P120" s="505"/>
      <c r="Q120" s="505"/>
      <c r="R120" s="613"/>
      <c r="S120" s="505"/>
      <c r="T120" s="505"/>
      <c r="U120" s="505"/>
      <c r="V120" s="505"/>
      <c r="W120" s="504"/>
      <c r="X120" s="504"/>
      <c r="Y120" s="504"/>
      <c r="Z120" s="504"/>
      <c r="AA120" s="504"/>
      <c r="AB120" s="504"/>
      <c r="AC120" s="504"/>
      <c r="AD120" s="504"/>
      <c r="AE120" s="504"/>
      <c r="AF120" s="504"/>
      <c r="AG120" s="504"/>
      <c r="AH120" s="504"/>
      <c r="AI120" s="504"/>
      <c r="AJ120" s="504"/>
      <c r="AK120" s="504"/>
      <c r="AL120" s="504"/>
      <c r="AM120" s="504"/>
      <c r="AN120" s="133"/>
      <c r="AO120" s="134" t="s">
        <v>19</v>
      </c>
      <c r="AP120" s="134"/>
    </row>
    <row r="121" spans="1:42" s="132" customFormat="1" ht="18.600000000000001" hidden="1" customHeight="1">
      <c r="A121" s="96"/>
      <c r="B121" s="60"/>
      <c r="C121" s="62"/>
      <c r="D121" s="62"/>
      <c r="E121" s="62"/>
      <c r="F121" s="62"/>
      <c r="G121" s="62"/>
      <c r="H121" s="62"/>
      <c r="I121" s="62"/>
      <c r="J121" s="62"/>
      <c r="K121" s="62"/>
      <c r="L121" s="62"/>
      <c r="M121" s="62"/>
      <c r="N121" s="68"/>
      <c r="O121" s="68"/>
      <c r="P121" s="68"/>
      <c r="Q121" s="68"/>
      <c r="R121" s="68"/>
      <c r="S121" s="68"/>
      <c r="T121" s="68"/>
      <c r="U121" s="68"/>
      <c r="V121" s="68"/>
      <c r="W121" s="504"/>
      <c r="X121" s="504"/>
      <c r="Y121" s="504"/>
      <c r="Z121" s="504"/>
      <c r="AA121" s="504"/>
      <c r="AB121" s="504"/>
      <c r="AC121" s="504"/>
      <c r="AD121" s="504"/>
      <c r="AE121" s="504"/>
      <c r="AF121" s="504"/>
      <c r="AG121" s="504"/>
      <c r="AH121" s="504"/>
      <c r="AI121" s="504"/>
      <c r="AJ121" s="504"/>
      <c r="AK121" s="504"/>
      <c r="AL121" s="504"/>
      <c r="AM121" s="504"/>
      <c r="AN121" s="133"/>
      <c r="AO121" s="134" t="s">
        <v>19</v>
      </c>
      <c r="AP121" s="134"/>
    </row>
    <row r="122" spans="1:42" s="132" customFormat="1" ht="18.600000000000001" hidden="1" customHeight="1">
      <c r="A122" s="96"/>
      <c r="B122" s="60"/>
      <c r="C122" s="62"/>
      <c r="D122" s="62"/>
      <c r="E122" s="62"/>
      <c r="F122" s="62"/>
      <c r="G122" s="62"/>
      <c r="H122" s="62"/>
      <c r="I122" s="62"/>
      <c r="J122" s="62"/>
      <c r="K122" s="62"/>
      <c r="L122" s="62"/>
      <c r="M122" s="62"/>
      <c r="N122" s="68"/>
      <c r="O122" s="68"/>
      <c r="P122" s="68"/>
      <c r="Q122" s="68"/>
      <c r="R122" s="68"/>
      <c r="S122" s="68"/>
      <c r="T122" s="68"/>
      <c r="U122" s="68"/>
      <c r="V122" s="68"/>
      <c r="W122" s="505"/>
      <c r="X122" s="505"/>
      <c r="Y122" s="505"/>
      <c r="Z122" s="505"/>
      <c r="AA122" s="505"/>
      <c r="AB122" s="505"/>
      <c r="AC122" s="505"/>
      <c r="AD122" s="505"/>
      <c r="AE122" s="505"/>
      <c r="AF122" s="505"/>
      <c r="AG122" s="505"/>
      <c r="AH122" s="505"/>
      <c r="AI122" s="505"/>
      <c r="AJ122" s="505"/>
      <c r="AK122" s="505"/>
      <c r="AL122" s="505"/>
      <c r="AM122" s="505"/>
      <c r="AN122" s="510"/>
      <c r="AO122" s="614" t="s">
        <v>19</v>
      </c>
      <c r="AP122" s="134"/>
    </row>
    <row r="123" spans="1:42" s="132" customFormat="1" ht="18.600000000000001" hidden="1" customHeight="1">
      <c r="A123" s="96"/>
      <c r="B123" s="60"/>
      <c r="C123" s="62"/>
      <c r="D123" s="62"/>
      <c r="E123" s="62"/>
      <c r="F123" s="62"/>
      <c r="G123" s="62"/>
      <c r="H123" s="62"/>
      <c r="I123" s="62"/>
      <c r="J123" s="62"/>
      <c r="K123" s="62"/>
      <c r="L123" s="62"/>
      <c r="M123" s="62"/>
      <c r="N123" s="68"/>
      <c r="O123" s="133"/>
      <c r="P123" s="133"/>
      <c r="Q123" s="133"/>
      <c r="R123" s="133"/>
      <c r="S123" s="133"/>
      <c r="T123" s="133"/>
      <c r="U123" s="133"/>
      <c r="V123" s="133"/>
      <c r="W123" s="505"/>
      <c r="X123" s="505"/>
      <c r="Y123" s="505"/>
      <c r="Z123" s="613"/>
      <c r="AA123" s="505"/>
      <c r="AB123" s="505"/>
      <c r="AC123" s="505"/>
      <c r="AD123" s="505"/>
      <c r="AE123" s="505"/>
      <c r="AF123" s="505"/>
      <c r="AG123" s="505"/>
      <c r="AH123" s="505"/>
      <c r="AI123" s="505"/>
      <c r="AJ123" s="505"/>
      <c r="AK123" s="505"/>
      <c r="AL123" s="505"/>
      <c r="AM123" s="505"/>
      <c r="AN123" s="510"/>
      <c r="AO123" s="614" t="s">
        <v>19</v>
      </c>
      <c r="AP123" s="134"/>
    </row>
    <row r="124" spans="1:42" ht="18.600000000000001" hidden="1" customHeight="1">
      <c r="B124" s="60"/>
      <c r="N124" s="68"/>
      <c r="O124" s="68"/>
      <c r="P124" s="68"/>
      <c r="Q124" s="68"/>
      <c r="R124" s="68"/>
      <c r="S124" s="68"/>
      <c r="T124" s="68"/>
      <c r="U124" s="68"/>
      <c r="V124" s="68"/>
      <c r="W124" s="68"/>
      <c r="X124" s="68"/>
      <c r="Y124" s="68"/>
      <c r="Z124" s="68"/>
      <c r="AA124" s="68"/>
      <c r="AB124" s="68"/>
      <c r="AC124" s="68"/>
      <c r="AD124" s="68"/>
      <c r="AE124" s="68"/>
      <c r="AF124" s="68"/>
      <c r="AG124" s="68"/>
      <c r="AH124" s="68"/>
      <c r="AI124" s="68"/>
      <c r="AJ124" s="68"/>
      <c r="AK124" s="68"/>
      <c r="AL124" s="68"/>
      <c r="AM124" s="68"/>
      <c r="AN124" s="68"/>
      <c r="AO124" s="130"/>
    </row>
    <row r="125" spans="1:42" ht="18.600000000000001" hidden="1" customHeight="1">
      <c r="B125" s="60"/>
      <c r="N125" s="68"/>
      <c r="O125" s="68"/>
      <c r="P125" s="68"/>
      <c r="Q125" s="68"/>
      <c r="R125" s="68"/>
      <c r="S125" s="68"/>
      <c r="T125" s="68"/>
      <c r="U125" s="68"/>
      <c r="V125" s="68"/>
      <c r="W125" s="68"/>
      <c r="X125" s="68"/>
      <c r="Y125" s="68"/>
      <c r="Z125" s="68"/>
      <c r="AA125" s="68"/>
      <c r="AB125" s="68"/>
      <c r="AC125" s="68"/>
      <c r="AD125" s="68"/>
      <c r="AE125" s="68"/>
      <c r="AF125" s="68"/>
      <c r="AG125" s="68"/>
      <c r="AH125" s="68"/>
      <c r="AI125" s="68"/>
      <c r="AJ125" s="68"/>
      <c r="AK125" s="68"/>
      <c r="AL125" s="68"/>
      <c r="AM125" s="68"/>
      <c r="AN125" s="68"/>
      <c r="AO125" s="61"/>
    </row>
    <row r="126" spans="1:42" s="132" customFormat="1" ht="18.600000000000001" hidden="1" customHeight="1">
      <c r="A126" s="96"/>
      <c r="B126" s="60"/>
      <c r="C126" s="62"/>
      <c r="D126" s="62"/>
      <c r="E126" s="62"/>
      <c r="F126" s="62"/>
      <c r="G126" s="62"/>
      <c r="H126" s="62"/>
      <c r="I126" s="62"/>
      <c r="J126" s="62"/>
      <c r="K126" s="62"/>
      <c r="L126" s="62"/>
      <c r="M126" s="62"/>
      <c r="N126" s="68"/>
      <c r="O126" s="68"/>
      <c r="P126" s="68"/>
      <c r="Q126" s="68"/>
      <c r="R126" s="68"/>
      <c r="S126" s="68"/>
      <c r="T126" s="68"/>
      <c r="U126" s="68"/>
      <c r="V126" s="68"/>
      <c r="W126" s="133"/>
      <c r="X126" s="133"/>
      <c r="Y126" s="133"/>
      <c r="Z126" s="133"/>
      <c r="AA126" s="133"/>
      <c r="AB126" s="133"/>
      <c r="AC126" s="133"/>
      <c r="AD126" s="133"/>
      <c r="AE126" s="133"/>
      <c r="AF126" s="133"/>
      <c r="AG126" s="133"/>
      <c r="AH126" s="133"/>
      <c r="AI126" s="133"/>
      <c r="AJ126" s="133"/>
      <c r="AK126" s="133"/>
      <c r="AL126" s="133"/>
      <c r="AM126" s="133"/>
      <c r="AN126" s="133"/>
      <c r="AO126" s="134"/>
    </row>
    <row r="127" spans="1:42" ht="18.600000000000001" hidden="1" customHeight="1">
      <c r="B127" s="60"/>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1"/>
    </row>
    <row r="128" spans="1:42" ht="18.600000000000001" hidden="1" customHeight="1">
      <c r="B128" s="60"/>
      <c r="N128" s="68"/>
      <c r="O128" s="68"/>
      <c r="P128" s="68"/>
      <c r="Q128" s="68"/>
      <c r="R128" s="68"/>
      <c r="S128" s="68"/>
      <c r="T128" s="68"/>
      <c r="U128" s="68"/>
      <c r="V128" s="68"/>
      <c r="W128" s="68"/>
      <c r="X128" s="68"/>
      <c r="Y128" s="68"/>
      <c r="Z128" s="68"/>
      <c r="AA128" s="68"/>
      <c r="AB128" s="68"/>
      <c r="AC128" s="68"/>
      <c r="AD128" s="68"/>
      <c r="AE128" s="68"/>
      <c r="AF128" s="68"/>
      <c r="AG128" s="68"/>
      <c r="AH128" s="68"/>
      <c r="AI128" s="68"/>
      <c r="AJ128" s="68"/>
      <c r="AK128" s="68"/>
      <c r="AL128" s="68"/>
      <c r="AM128" s="68"/>
      <c r="AN128" s="68"/>
      <c r="AO128" s="61"/>
    </row>
    <row r="129" spans="2:41" ht="18.600000000000001" hidden="1" customHeight="1">
      <c r="B129" s="60"/>
      <c r="N129" s="68"/>
      <c r="O129" s="68"/>
      <c r="P129" s="68"/>
      <c r="Q129" s="68"/>
      <c r="R129" s="68"/>
      <c r="S129" s="68"/>
      <c r="T129" s="68"/>
      <c r="U129" s="68"/>
      <c r="V129" s="68"/>
      <c r="W129" s="68"/>
      <c r="X129" s="68"/>
      <c r="Y129" s="68"/>
      <c r="Z129" s="68"/>
      <c r="AA129" s="68"/>
      <c r="AB129" s="68"/>
      <c r="AC129" s="68"/>
      <c r="AD129" s="68"/>
      <c r="AE129" s="68"/>
      <c r="AF129" s="68"/>
      <c r="AG129" s="68"/>
      <c r="AH129" s="68"/>
      <c r="AI129" s="68"/>
      <c r="AJ129" s="68"/>
      <c r="AK129" s="68"/>
      <c r="AL129" s="68"/>
      <c r="AM129" s="68"/>
      <c r="AN129" s="68"/>
      <c r="AO129" s="61"/>
    </row>
    <row r="130" spans="2:41" ht="18.600000000000001" hidden="1" customHeight="1">
      <c r="B130" s="60"/>
      <c r="N130" s="68"/>
      <c r="O130" s="68"/>
      <c r="P130" s="68"/>
      <c r="Q130" s="68"/>
      <c r="R130" s="68"/>
      <c r="S130" s="68"/>
      <c r="T130" s="68"/>
      <c r="U130" s="68"/>
      <c r="V130" s="68"/>
      <c r="W130" s="68"/>
      <c r="X130" s="68"/>
      <c r="Y130" s="68"/>
      <c r="Z130" s="68"/>
      <c r="AA130" s="68"/>
      <c r="AB130" s="68"/>
      <c r="AC130" s="68"/>
      <c r="AD130" s="68"/>
      <c r="AE130" s="68"/>
      <c r="AF130" s="68"/>
      <c r="AG130" s="68"/>
      <c r="AH130" s="68"/>
      <c r="AI130" s="68"/>
      <c r="AJ130" s="68"/>
      <c r="AK130" s="68"/>
      <c r="AL130" s="68"/>
      <c r="AM130" s="68"/>
      <c r="AN130" s="68"/>
      <c r="AO130" s="61"/>
    </row>
    <row r="131" spans="2:41" ht="18.600000000000001" hidden="1" customHeight="1">
      <c r="B131" s="60"/>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1"/>
    </row>
    <row r="132" spans="2:41" ht="18.600000000000001" hidden="1" customHeight="1">
      <c r="B132" s="60"/>
      <c r="N132" s="68"/>
      <c r="O132" s="68"/>
      <c r="P132" s="68"/>
      <c r="Q132" s="68"/>
      <c r="R132" s="68"/>
      <c r="S132" s="68"/>
      <c r="T132" s="68"/>
      <c r="U132" s="68"/>
      <c r="V132" s="68"/>
      <c r="W132" s="68"/>
      <c r="X132" s="68"/>
      <c r="Y132" s="68"/>
      <c r="Z132" s="68"/>
      <c r="AA132" s="68"/>
      <c r="AB132" s="68"/>
      <c r="AC132" s="68"/>
      <c r="AD132" s="68"/>
      <c r="AE132" s="68"/>
      <c r="AF132" s="68"/>
      <c r="AG132" s="68"/>
      <c r="AH132" s="68"/>
      <c r="AI132" s="68"/>
      <c r="AJ132" s="68"/>
      <c r="AK132" s="68"/>
      <c r="AL132" s="68"/>
      <c r="AM132" s="68"/>
      <c r="AN132" s="68"/>
      <c r="AO132" s="61"/>
    </row>
    <row r="133" spans="2:41" ht="18.600000000000001" hidden="1" customHeight="1">
      <c r="B133" s="60"/>
      <c r="N133" s="68"/>
      <c r="O133" s="68"/>
      <c r="P133" s="68"/>
      <c r="Q133" s="68"/>
      <c r="R133" s="68"/>
      <c r="S133" s="68"/>
      <c r="T133" s="68"/>
      <c r="U133" s="68"/>
      <c r="V133" s="68"/>
      <c r="W133" s="68"/>
      <c r="X133" s="68"/>
      <c r="Y133" s="68"/>
      <c r="Z133" s="68"/>
      <c r="AA133" s="68"/>
      <c r="AB133" s="68"/>
      <c r="AC133" s="68"/>
      <c r="AD133" s="68"/>
      <c r="AE133" s="68"/>
      <c r="AF133" s="68"/>
      <c r="AG133" s="68"/>
      <c r="AH133" s="68"/>
      <c r="AI133" s="68"/>
      <c r="AJ133" s="68"/>
      <c r="AK133" s="68"/>
      <c r="AL133" s="68"/>
      <c r="AM133" s="68"/>
      <c r="AN133" s="68"/>
      <c r="AO133" s="61"/>
    </row>
    <row r="134" spans="2:41" ht="18.600000000000001" hidden="1" customHeight="1">
      <c r="B134" s="60"/>
      <c r="N134" s="68"/>
      <c r="O134" s="68"/>
      <c r="P134" s="68"/>
      <c r="Q134" s="68"/>
      <c r="R134" s="68"/>
      <c r="S134" s="68"/>
      <c r="T134" s="68"/>
      <c r="U134" s="68"/>
      <c r="V134" s="68"/>
      <c r="W134" s="68"/>
      <c r="X134" s="68"/>
      <c r="Y134" s="68"/>
      <c r="Z134" s="68"/>
      <c r="AA134" s="68"/>
      <c r="AB134" s="68"/>
      <c r="AC134" s="68"/>
      <c r="AD134" s="68"/>
      <c r="AE134" s="68"/>
      <c r="AF134" s="68"/>
      <c r="AG134" s="68"/>
      <c r="AH134" s="68"/>
      <c r="AI134" s="68"/>
      <c r="AJ134" s="68"/>
      <c r="AK134" s="68"/>
      <c r="AL134" s="68"/>
      <c r="AM134" s="68"/>
      <c r="AN134" s="68"/>
      <c r="AO134" s="61"/>
    </row>
    <row r="135" spans="2:41" ht="18.600000000000001" hidden="1" customHeight="1">
      <c r="B135" s="60"/>
      <c r="N135" s="68"/>
      <c r="O135" s="68"/>
      <c r="P135" s="68"/>
      <c r="Q135" s="68"/>
      <c r="R135" s="68"/>
      <c r="S135" s="68"/>
      <c r="T135" s="68"/>
      <c r="U135" s="68"/>
      <c r="V135" s="68"/>
      <c r="W135" s="68"/>
      <c r="X135" s="68"/>
      <c r="Y135" s="68"/>
      <c r="Z135" s="68"/>
      <c r="AA135" s="68"/>
      <c r="AB135" s="68"/>
      <c r="AC135" s="68"/>
      <c r="AD135" s="68"/>
      <c r="AE135" s="68"/>
      <c r="AF135" s="68"/>
      <c r="AG135" s="68"/>
      <c r="AH135" s="68"/>
      <c r="AI135" s="68"/>
      <c r="AJ135" s="68"/>
      <c r="AK135" s="68"/>
      <c r="AL135" s="68"/>
      <c r="AM135" s="68"/>
      <c r="AN135" s="68"/>
      <c r="AO135" s="61"/>
    </row>
    <row r="136" spans="2:41" ht="18.600000000000001" hidden="1" customHeight="1">
      <c r="B136" s="60"/>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1"/>
    </row>
    <row r="137" spans="2:41" ht="18.600000000000001" hidden="1" customHeight="1">
      <c r="B137" s="60"/>
      <c r="N137" s="68"/>
      <c r="O137" s="68"/>
      <c r="P137" s="68"/>
      <c r="Q137" s="68"/>
      <c r="R137" s="68"/>
      <c r="S137" s="68"/>
      <c r="T137" s="68"/>
      <c r="U137" s="68"/>
      <c r="V137" s="68"/>
      <c r="W137" s="68"/>
      <c r="X137" s="68"/>
      <c r="Y137" s="68"/>
      <c r="Z137" s="68"/>
      <c r="AA137" s="68"/>
      <c r="AB137" s="68"/>
      <c r="AC137" s="68"/>
      <c r="AD137" s="68"/>
      <c r="AE137" s="68"/>
      <c r="AF137" s="68"/>
      <c r="AG137" s="68"/>
      <c r="AH137" s="68"/>
      <c r="AI137" s="68"/>
      <c r="AJ137" s="68"/>
      <c r="AK137" s="68"/>
      <c r="AL137" s="68"/>
      <c r="AM137" s="68"/>
      <c r="AN137" s="68"/>
      <c r="AO137" s="61"/>
    </row>
    <row r="138" spans="2:41" ht="18.600000000000001" hidden="1" customHeight="1">
      <c r="B138" s="60"/>
      <c r="N138" s="68"/>
      <c r="O138" s="68"/>
      <c r="P138" s="68"/>
      <c r="Q138" s="68"/>
      <c r="R138" s="68"/>
      <c r="S138" s="68"/>
      <c r="T138" s="68"/>
      <c r="U138" s="68"/>
      <c r="V138" s="68"/>
      <c r="W138" s="68"/>
      <c r="X138" s="68"/>
      <c r="Y138" s="68"/>
      <c r="Z138" s="68"/>
      <c r="AA138" s="68"/>
      <c r="AB138" s="68"/>
      <c r="AC138" s="68"/>
      <c r="AD138" s="68"/>
      <c r="AE138" s="68"/>
      <c r="AF138" s="68"/>
      <c r="AG138" s="68"/>
      <c r="AH138" s="68"/>
      <c r="AI138" s="68"/>
      <c r="AJ138" s="68"/>
      <c r="AK138" s="68"/>
      <c r="AL138" s="68"/>
      <c r="AM138" s="68"/>
      <c r="AN138" s="68"/>
      <c r="AO138" s="61"/>
    </row>
    <row r="139" spans="2:41" ht="18.600000000000001" hidden="1" customHeight="1">
      <c r="B139" s="60"/>
      <c r="N139" s="68"/>
      <c r="O139" s="68"/>
      <c r="P139" s="68"/>
      <c r="Q139" s="68"/>
      <c r="R139" s="68"/>
      <c r="S139" s="68"/>
      <c r="T139" s="68"/>
      <c r="U139" s="68"/>
      <c r="V139" s="68"/>
      <c r="W139" s="68"/>
      <c r="X139" s="68"/>
      <c r="Y139" s="68"/>
      <c r="Z139" s="68"/>
      <c r="AA139" s="68"/>
      <c r="AB139" s="68"/>
      <c r="AC139" s="68"/>
      <c r="AD139" s="68"/>
      <c r="AE139" s="68"/>
      <c r="AF139" s="68"/>
      <c r="AG139" s="68"/>
      <c r="AH139" s="68"/>
      <c r="AI139" s="68"/>
      <c r="AJ139" s="68"/>
      <c r="AK139" s="68"/>
      <c r="AL139" s="68"/>
      <c r="AM139" s="68"/>
      <c r="AN139" s="68"/>
      <c r="AO139" s="61"/>
    </row>
    <row r="140" spans="2:41" ht="18.600000000000001" hidden="1" customHeight="1">
      <c r="B140" s="60"/>
      <c r="N140" s="68"/>
      <c r="O140" s="68"/>
      <c r="P140" s="68"/>
      <c r="Q140" s="68"/>
      <c r="R140" s="68"/>
      <c r="S140" s="68"/>
      <c r="T140" s="68"/>
      <c r="U140" s="68"/>
      <c r="V140" s="68"/>
      <c r="W140" s="68"/>
      <c r="X140" s="68"/>
      <c r="Y140" s="68"/>
      <c r="Z140" s="68"/>
      <c r="AA140" s="68"/>
      <c r="AB140" s="68"/>
      <c r="AC140" s="68"/>
      <c r="AD140" s="68"/>
      <c r="AE140" s="68"/>
      <c r="AF140" s="68"/>
      <c r="AG140" s="68"/>
      <c r="AH140" s="68"/>
      <c r="AI140" s="68"/>
      <c r="AJ140" s="68"/>
      <c r="AK140" s="68"/>
      <c r="AL140" s="68"/>
      <c r="AM140" s="68"/>
      <c r="AN140" s="68"/>
      <c r="AO140" s="61"/>
    </row>
    <row r="141" spans="2:41" ht="18.600000000000001" hidden="1" customHeight="1">
      <c r="B141" s="60"/>
      <c r="N141" s="68"/>
      <c r="O141" s="68"/>
      <c r="P141" s="68"/>
      <c r="Q141" s="68"/>
      <c r="R141" s="68"/>
      <c r="S141" s="68"/>
      <c r="T141" s="68"/>
      <c r="U141" s="68"/>
      <c r="V141" s="68"/>
      <c r="W141" s="68"/>
      <c r="X141" s="68"/>
      <c r="Y141" s="68"/>
      <c r="Z141" s="68"/>
      <c r="AA141" s="68"/>
      <c r="AB141" s="68"/>
      <c r="AC141" s="68"/>
      <c r="AD141" s="68"/>
      <c r="AE141" s="68"/>
      <c r="AF141" s="68"/>
      <c r="AG141" s="68"/>
      <c r="AH141" s="68"/>
      <c r="AI141" s="68"/>
      <c r="AJ141" s="68"/>
      <c r="AK141" s="68"/>
      <c r="AL141" s="68"/>
      <c r="AM141" s="68"/>
      <c r="AN141" s="68"/>
      <c r="AO141" s="61"/>
    </row>
    <row r="142" spans="2:41" ht="18.600000000000001" hidden="1" customHeight="1">
      <c r="B142" s="60"/>
      <c r="N142" s="68"/>
      <c r="O142" s="68"/>
      <c r="P142" s="68"/>
      <c r="Q142" s="68"/>
      <c r="R142" s="68"/>
      <c r="S142" s="68"/>
      <c r="T142" s="68"/>
      <c r="U142" s="68"/>
      <c r="V142" s="68"/>
      <c r="W142" s="68"/>
      <c r="X142" s="68"/>
      <c r="Y142" s="68"/>
      <c r="Z142" s="68"/>
      <c r="AA142" s="68"/>
      <c r="AB142" s="68"/>
      <c r="AC142" s="68"/>
      <c r="AD142" s="68"/>
      <c r="AE142" s="68"/>
      <c r="AF142" s="68"/>
      <c r="AG142" s="68"/>
      <c r="AH142" s="68"/>
      <c r="AI142" s="68"/>
      <c r="AJ142" s="68"/>
      <c r="AK142" s="68"/>
      <c r="AL142" s="68"/>
      <c r="AM142" s="68"/>
      <c r="AN142" s="68"/>
      <c r="AO142" s="61"/>
    </row>
    <row r="143" spans="2:41" ht="18.600000000000001" hidden="1" customHeight="1">
      <c r="B143" s="60"/>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1"/>
    </row>
    <row r="144" spans="2:41" ht="18.600000000000001" hidden="1" customHeight="1">
      <c r="B144" s="60"/>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1"/>
    </row>
    <row r="145" spans="2:41" ht="18.600000000000001" hidden="1" customHeight="1">
      <c r="B145" s="60"/>
      <c r="N145" s="68"/>
      <c r="O145" s="68"/>
      <c r="P145" s="68"/>
      <c r="Q145" s="68"/>
      <c r="R145" s="68"/>
      <c r="S145" s="68"/>
      <c r="T145" s="68"/>
      <c r="U145" s="68"/>
      <c r="V145" s="68"/>
      <c r="W145" s="68"/>
      <c r="X145" s="68"/>
      <c r="Y145" s="68"/>
      <c r="Z145" s="68"/>
      <c r="AA145" s="68"/>
      <c r="AB145" s="68"/>
      <c r="AC145" s="68"/>
      <c r="AD145" s="68"/>
      <c r="AE145" s="68"/>
      <c r="AF145" s="68"/>
      <c r="AG145" s="68"/>
      <c r="AH145" s="68"/>
      <c r="AI145" s="68"/>
      <c r="AJ145" s="68"/>
      <c r="AK145" s="68"/>
      <c r="AL145" s="68"/>
      <c r="AM145" s="68"/>
      <c r="AN145" s="68"/>
      <c r="AO145" s="61"/>
    </row>
    <row r="146" spans="2:41" ht="18.600000000000001" hidden="1" customHeight="1">
      <c r="B146" s="60"/>
      <c r="N146" s="68"/>
      <c r="O146" s="68"/>
      <c r="P146" s="68"/>
      <c r="Q146" s="68"/>
      <c r="R146" s="68"/>
      <c r="S146" s="68"/>
      <c r="T146" s="68"/>
      <c r="U146" s="68"/>
      <c r="V146" s="68"/>
      <c r="W146" s="68"/>
      <c r="X146" s="68"/>
      <c r="Y146" s="68"/>
      <c r="Z146" s="68"/>
      <c r="AA146" s="68"/>
      <c r="AB146" s="68"/>
      <c r="AC146" s="68"/>
      <c r="AD146" s="68"/>
      <c r="AE146" s="68"/>
      <c r="AF146" s="68"/>
      <c r="AG146" s="68"/>
      <c r="AH146" s="68"/>
      <c r="AI146" s="68"/>
      <c r="AJ146" s="68"/>
      <c r="AK146" s="68"/>
      <c r="AL146" s="68"/>
      <c r="AM146" s="68"/>
      <c r="AN146" s="68"/>
      <c r="AO146" s="61"/>
    </row>
    <row r="147" spans="2:41" ht="18.600000000000001" hidden="1" customHeight="1">
      <c r="B147" s="60"/>
      <c r="N147" s="68"/>
      <c r="O147" s="68"/>
      <c r="P147" s="68"/>
      <c r="Q147" s="68"/>
      <c r="R147" s="68"/>
      <c r="S147" s="68"/>
      <c r="T147" s="68"/>
      <c r="U147" s="68"/>
      <c r="V147" s="68"/>
      <c r="W147" s="68"/>
      <c r="X147" s="68"/>
      <c r="Y147" s="68"/>
      <c r="Z147" s="68"/>
      <c r="AA147" s="68"/>
      <c r="AB147" s="68"/>
      <c r="AC147" s="68"/>
      <c r="AD147" s="68"/>
      <c r="AE147" s="68"/>
      <c r="AF147" s="68"/>
      <c r="AG147" s="68"/>
      <c r="AH147" s="68"/>
      <c r="AI147" s="68"/>
      <c r="AJ147" s="68"/>
      <c r="AK147" s="68"/>
      <c r="AL147" s="68"/>
      <c r="AM147" s="68"/>
      <c r="AN147" s="68"/>
      <c r="AO147" s="61"/>
    </row>
    <row r="148" spans="2:41" ht="18.600000000000001" hidden="1" customHeight="1">
      <c r="B148" s="60"/>
      <c r="N148" s="68"/>
      <c r="O148" s="68"/>
      <c r="P148" s="68"/>
      <c r="Q148" s="68"/>
      <c r="R148" s="68"/>
      <c r="S148" s="68"/>
      <c r="T148" s="68"/>
      <c r="U148" s="68"/>
      <c r="V148" s="68"/>
      <c r="W148" s="68"/>
      <c r="X148" s="68"/>
      <c r="Y148" s="68"/>
      <c r="Z148" s="68"/>
      <c r="AA148" s="68"/>
      <c r="AB148" s="68"/>
      <c r="AC148" s="68"/>
      <c r="AD148" s="68"/>
      <c r="AE148" s="68"/>
      <c r="AF148" s="68"/>
      <c r="AG148" s="68"/>
      <c r="AH148" s="68"/>
      <c r="AI148" s="68"/>
      <c r="AJ148" s="68"/>
      <c r="AK148" s="68"/>
      <c r="AL148" s="68"/>
      <c r="AM148" s="68"/>
      <c r="AN148" s="68"/>
      <c r="AO148" s="61"/>
    </row>
    <row r="149" spans="2:41" ht="18.600000000000001" hidden="1" customHeight="1">
      <c r="B149" s="60"/>
      <c r="N149" s="68"/>
      <c r="O149" s="68"/>
      <c r="P149" s="68"/>
      <c r="Q149" s="68"/>
      <c r="R149" s="68"/>
      <c r="S149" s="68"/>
      <c r="T149" s="68"/>
      <c r="U149" s="68"/>
      <c r="V149" s="68"/>
      <c r="W149" s="68"/>
      <c r="X149" s="68"/>
      <c r="Y149" s="68"/>
      <c r="Z149" s="68"/>
      <c r="AA149" s="68"/>
      <c r="AB149" s="68"/>
      <c r="AC149" s="68"/>
      <c r="AD149" s="68"/>
      <c r="AE149" s="68"/>
      <c r="AF149" s="68"/>
      <c r="AG149" s="68"/>
      <c r="AH149" s="68"/>
      <c r="AI149" s="68"/>
      <c r="AJ149" s="68"/>
      <c r="AK149" s="68"/>
      <c r="AL149" s="68"/>
      <c r="AM149" s="68"/>
      <c r="AN149" s="68"/>
      <c r="AO149" s="61"/>
    </row>
    <row r="150" spans="2:41" ht="18.600000000000001" hidden="1" customHeight="1">
      <c r="B150" s="60"/>
      <c r="N150" s="68"/>
      <c r="O150" s="68"/>
      <c r="P150" s="68"/>
      <c r="Q150" s="68"/>
      <c r="R150" s="68"/>
      <c r="S150" s="68"/>
      <c r="T150" s="68"/>
      <c r="U150" s="68"/>
      <c r="V150" s="68"/>
      <c r="W150" s="68"/>
      <c r="X150" s="68"/>
      <c r="Y150" s="68"/>
      <c r="Z150" s="68"/>
      <c r="AA150" s="68"/>
      <c r="AB150" s="68"/>
      <c r="AC150" s="68"/>
      <c r="AD150" s="68"/>
      <c r="AE150" s="68"/>
      <c r="AF150" s="68"/>
      <c r="AG150" s="68"/>
      <c r="AH150" s="68"/>
      <c r="AI150" s="68"/>
      <c r="AJ150" s="68"/>
      <c r="AK150" s="68"/>
      <c r="AL150" s="68"/>
      <c r="AM150" s="68"/>
      <c r="AN150" s="68"/>
      <c r="AO150" s="61"/>
    </row>
    <row r="151" spans="2:41" ht="18.600000000000001" hidden="1" customHeight="1">
      <c r="B151" s="60"/>
      <c r="N151" s="68"/>
      <c r="O151" s="68"/>
      <c r="P151" s="68"/>
      <c r="Q151" s="68"/>
      <c r="R151" s="68"/>
      <c r="S151" s="68"/>
      <c r="T151" s="68"/>
      <c r="U151" s="68"/>
      <c r="V151" s="68"/>
      <c r="W151" s="68"/>
      <c r="X151" s="68"/>
      <c r="Y151" s="68"/>
      <c r="Z151" s="68"/>
      <c r="AA151" s="68"/>
      <c r="AB151" s="68"/>
      <c r="AC151" s="68"/>
      <c r="AD151" s="68"/>
      <c r="AE151" s="68"/>
      <c r="AF151" s="68"/>
      <c r="AG151" s="68"/>
      <c r="AH151" s="68"/>
      <c r="AI151" s="68"/>
      <c r="AJ151" s="68"/>
      <c r="AK151" s="68"/>
      <c r="AL151" s="68"/>
      <c r="AM151" s="68"/>
      <c r="AN151" s="68"/>
      <c r="AO151" s="61"/>
    </row>
    <row r="152" spans="2:41" ht="18.600000000000001" hidden="1" customHeight="1">
      <c r="B152" s="60"/>
      <c r="N152" s="68"/>
      <c r="O152" s="68"/>
      <c r="P152" s="68"/>
      <c r="Q152" s="68"/>
      <c r="R152" s="68"/>
      <c r="S152" s="68"/>
      <c r="T152" s="68"/>
      <c r="U152" s="68"/>
      <c r="V152" s="68"/>
      <c r="W152" s="68"/>
      <c r="X152" s="68"/>
      <c r="Y152" s="68"/>
      <c r="Z152" s="68"/>
      <c r="AA152" s="68"/>
      <c r="AB152" s="68"/>
      <c r="AC152" s="68"/>
      <c r="AD152" s="68"/>
      <c r="AE152" s="68"/>
      <c r="AF152" s="68"/>
      <c r="AG152" s="68"/>
      <c r="AH152" s="68"/>
      <c r="AI152" s="68"/>
      <c r="AJ152" s="68"/>
      <c r="AK152" s="68"/>
      <c r="AL152" s="68"/>
      <c r="AM152" s="68"/>
      <c r="AN152" s="68"/>
      <c r="AO152" s="61"/>
    </row>
    <row r="153" spans="2:41" ht="18.600000000000001" hidden="1" customHeight="1">
      <c r="B153" s="60"/>
      <c r="N153" s="68"/>
      <c r="O153" s="68"/>
      <c r="P153" s="68"/>
      <c r="Q153" s="68"/>
      <c r="R153" s="68"/>
      <c r="S153" s="68"/>
      <c r="T153" s="68"/>
      <c r="U153" s="68"/>
      <c r="V153" s="68"/>
      <c r="W153" s="68"/>
      <c r="X153" s="68"/>
      <c r="Y153" s="68"/>
      <c r="Z153" s="68"/>
      <c r="AA153" s="68"/>
      <c r="AB153" s="68"/>
      <c r="AC153" s="68"/>
      <c r="AD153" s="68"/>
      <c r="AE153" s="68"/>
      <c r="AF153" s="68"/>
      <c r="AG153" s="68"/>
      <c r="AH153" s="68"/>
      <c r="AI153" s="68"/>
      <c r="AJ153" s="68"/>
      <c r="AK153" s="68"/>
      <c r="AL153" s="68"/>
      <c r="AM153" s="68"/>
      <c r="AN153" s="68"/>
      <c r="AO153" s="61"/>
    </row>
    <row r="154" spans="2:41" ht="18.600000000000001" hidden="1" customHeight="1">
      <c r="B154" s="60"/>
      <c r="N154" s="68"/>
      <c r="O154" s="68"/>
      <c r="P154" s="68"/>
      <c r="Q154" s="68"/>
      <c r="R154" s="68"/>
      <c r="S154" s="68"/>
      <c r="T154" s="68"/>
      <c r="U154" s="68"/>
      <c r="V154" s="68"/>
      <c r="W154" s="68"/>
      <c r="X154" s="68"/>
      <c r="Y154" s="68"/>
      <c r="Z154" s="68"/>
      <c r="AA154" s="68"/>
      <c r="AB154" s="68"/>
      <c r="AC154" s="68"/>
      <c r="AD154" s="68"/>
      <c r="AE154" s="68"/>
      <c r="AF154" s="68"/>
      <c r="AG154" s="68"/>
      <c r="AH154" s="68"/>
      <c r="AI154" s="68"/>
      <c r="AJ154" s="68"/>
      <c r="AK154" s="68"/>
      <c r="AL154" s="68"/>
      <c r="AM154" s="68"/>
      <c r="AN154" s="68"/>
      <c r="AO154" s="61"/>
    </row>
    <row r="155" spans="2:41" ht="18.600000000000001" hidden="1" customHeight="1">
      <c r="B155" s="60"/>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1"/>
    </row>
    <row r="156" spans="2:41" ht="18.600000000000001" hidden="1" customHeight="1">
      <c r="B156" s="60"/>
      <c r="N156" s="69"/>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1"/>
    </row>
    <row r="157" spans="2:41" ht="18.600000000000001" hidden="1" customHeight="1">
      <c r="B157" s="60"/>
      <c r="N157" s="69"/>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1"/>
    </row>
    <row r="158" spans="2:41" ht="18.600000000000001" hidden="1" customHeight="1">
      <c r="B158" s="60"/>
      <c r="N158" s="69"/>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1"/>
    </row>
    <row r="159" spans="2:41" ht="18.600000000000001" hidden="1" customHeight="1">
      <c r="B159" s="60"/>
      <c r="N159" s="69"/>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1"/>
    </row>
    <row r="160" spans="2:41" ht="18.600000000000001" hidden="1" customHeight="1">
      <c r="B160" s="60"/>
      <c r="N160" s="69"/>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1"/>
    </row>
    <row r="161" spans="2:41" ht="18.600000000000001" hidden="1" customHeight="1">
      <c r="B161" s="60"/>
      <c r="N161" s="69"/>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1"/>
    </row>
    <row r="162" spans="2:41" ht="18.600000000000001" hidden="1" customHeight="1">
      <c r="B162" s="60"/>
      <c r="N162" s="69"/>
      <c r="O162" s="68"/>
      <c r="P162" s="68"/>
      <c r="Q162" s="68"/>
      <c r="R162" s="68"/>
      <c r="S162" s="68"/>
      <c r="T162" s="68"/>
      <c r="U162" s="68"/>
      <c r="V162" s="68"/>
      <c r="W162" s="68"/>
      <c r="X162" s="68"/>
      <c r="Y162" s="68"/>
      <c r="Z162" s="68"/>
      <c r="AA162" s="68"/>
      <c r="AB162" s="68"/>
      <c r="AC162" s="68"/>
      <c r="AD162" s="68"/>
      <c r="AE162" s="68"/>
      <c r="AF162" s="68"/>
      <c r="AG162" s="68"/>
      <c r="AH162" s="68"/>
      <c r="AI162" s="68"/>
      <c r="AJ162" s="68"/>
      <c r="AK162" s="68"/>
      <c r="AL162" s="68"/>
      <c r="AM162" s="68"/>
      <c r="AN162" s="68"/>
      <c r="AO162" s="61"/>
    </row>
    <row r="163" spans="2:41" ht="18.600000000000001" hidden="1" customHeight="1">
      <c r="B163" s="60"/>
      <c r="N163" s="69"/>
      <c r="O163" s="68"/>
      <c r="P163" s="68"/>
      <c r="Q163" s="68"/>
      <c r="R163" s="68"/>
      <c r="S163" s="68"/>
      <c r="T163" s="68"/>
      <c r="U163" s="68"/>
      <c r="V163" s="68"/>
      <c r="W163" s="68"/>
      <c r="X163" s="68"/>
      <c r="Y163" s="68"/>
      <c r="Z163" s="68"/>
      <c r="AA163" s="68"/>
      <c r="AB163" s="68"/>
      <c r="AC163" s="68"/>
      <c r="AD163" s="68"/>
      <c r="AE163" s="68"/>
      <c r="AF163" s="68"/>
      <c r="AG163" s="68"/>
      <c r="AH163" s="68"/>
      <c r="AI163" s="68"/>
      <c r="AJ163" s="68"/>
      <c r="AK163" s="68"/>
      <c r="AL163" s="68"/>
      <c r="AM163" s="68"/>
      <c r="AN163" s="68"/>
      <c r="AO163" s="61"/>
    </row>
    <row r="164" spans="2:41" ht="18.600000000000001" hidden="1" customHeight="1">
      <c r="B164" s="60"/>
      <c r="N164" s="69"/>
      <c r="O164" s="68"/>
      <c r="P164" s="68"/>
      <c r="Q164" s="68"/>
      <c r="R164" s="68"/>
      <c r="S164" s="68"/>
      <c r="T164" s="68"/>
      <c r="U164" s="68"/>
      <c r="V164" s="68"/>
      <c r="W164" s="68"/>
      <c r="X164" s="68"/>
      <c r="Y164" s="68"/>
      <c r="Z164" s="68"/>
      <c r="AA164" s="68"/>
      <c r="AB164" s="68"/>
      <c r="AC164" s="68"/>
      <c r="AD164" s="68"/>
      <c r="AE164" s="68"/>
      <c r="AF164" s="68"/>
      <c r="AG164" s="68"/>
      <c r="AH164" s="68"/>
      <c r="AI164" s="68"/>
      <c r="AJ164" s="68"/>
      <c r="AK164" s="68"/>
      <c r="AL164" s="68"/>
      <c r="AM164" s="68"/>
      <c r="AN164" s="68"/>
      <c r="AO164" s="61"/>
    </row>
    <row r="165" spans="2:41" ht="18.600000000000001" hidden="1" customHeight="1">
      <c r="B165" s="60"/>
      <c r="N165" s="69"/>
      <c r="O165" s="68"/>
      <c r="P165" s="68"/>
      <c r="Q165" s="68"/>
      <c r="R165" s="68"/>
      <c r="S165" s="68"/>
      <c r="T165" s="68"/>
      <c r="U165" s="68"/>
      <c r="V165" s="68"/>
      <c r="W165" s="68"/>
      <c r="X165" s="68"/>
      <c r="Y165" s="68"/>
      <c r="Z165" s="68"/>
      <c r="AA165" s="68"/>
      <c r="AB165" s="68"/>
      <c r="AC165" s="68"/>
      <c r="AD165" s="68"/>
      <c r="AE165" s="68"/>
      <c r="AF165" s="68"/>
      <c r="AG165" s="68"/>
      <c r="AH165" s="68"/>
      <c r="AI165" s="68"/>
      <c r="AJ165" s="68"/>
      <c r="AK165" s="68"/>
      <c r="AL165" s="68"/>
      <c r="AM165" s="68"/>
      <c r="AN165" s="68"/>
      <c r="AO165" s="61"/>
    </row>
    <row r="166" spans="2:41" ht="18.600000000000001" hidden="1" customHeight="1">
      <c r="B166" s="60"/>
      <c r="N166" s="69"/>
      <c r="O166" s="68"/>
      <c r="P166" s="68"/>
      <c r="Q166" s="68"/>
      <c r="R166" s="68"/>
      <c r="S166" s="68"/>
      <c r="T166" s="68"/>
      <c r="U166" s="68"/>
      <c r="V166" s="68"/>
      <c r="W166" s="68"/>
      <c r="X166" s="68"/>
      <c r="Y166" s="68"/>
      <c r="Z166" s="68"/>
      <c r="AA166" s="68"/>
      <c r="AB166" s="68"/>
      <c r="AC166" s="68"/>
      <c r="AD166" s="68"/>
      <c r="AE166" s="68"/>
      <c r="AF166" s="68"/>
      <c r="AG166" s="68"/>
      <c r="AH166" s="68"/>
      <c r="AI166" s="68"/>
      <c r="AJ166" s="68"/>
      <c r="AK166" s="68"/>
      <c r="AL166" s="68"/>
      <c r="AM166" s="68"/>
      <c r="AN166" s="68"/>
      <c r="AO166" s="61"/>
    </row>
    <row r="167" spans="2:41" ht="18.600000000000001" hidden="1" customHeight="1">
      <c r="B167" s="60"/>
      <c r="N167" s="69"/>
      <c r="O167" s="69"/>
      <c r="P167" s="69"/>
      <c r="Q167" s="69"/>
      <c r="R167" s="70"/>
      <c r="S167" s="432"/>
      <c r="T167" s="100"/>
      <c r="U167" s="100"/>
      <c r="V167" s="100"/>
      <c r="W167" s="68"/>
      <c r="X167" s="68"/>
      <c r="Y167" s="68"/>
      <c r="Z167" s="68"/>
      <c r="AA167" s="68"/>
      <c r="AB167" s="68"/>
      <c r="AC167" s="68"/>
      <c r="AD167" s="68"/>
      <c r="AE167" s="68"/>
      <c r="AF167" s="68"/>
      <c r="AG167" s="68"/>
      <c r="AH167" s="68"/>
      <c r="AI167" s="68"/>
      <c r="AJ167" s="68"/>
      <c r="AK167" s="68"/>
      <c r="AL167" s="68"/>
      <c r="AM167" s="68"/>
      <c r="AN167" s="68"/>
      <c r="AO167" s="61"/>
    </row>
    <row r="168" spans="2:41" ht="18.600000000000001" hidden="1" customHeight="1">
      <c r="B168" s="60"/>
      <c r="N168" s="69"/>
      <c r="O168" s="69"/>
      <c r="P168" s="69"/>
      <c r="Q168" s="69"/>
      <c r="R168" s="70"/>
      <c r="S168" s="81"/>
      <c r="T168" s="68"/>
      <c r="U168" s="68"/>
      <c r="V168" s="68"/>
      <c r="W168" s="68"/>
      <c r="X168" s="68"/>
      <c r="Y168" s="68"/>
      <c r="Z168" s="68"/>
      <c r="AA168" s="68"/>
      <c r="AB168" s="68"/>
      <c r="AC168" s="68"/>
      <c r="AD168" s="68"/>
      <c r="AE168" s="68"/>
      <c r="AF168" s="68"/>
      <c r="AG168" s="68"/>
      <c r="AH168" s="68"/>
      <c r="AI168" s="68"/>
      <c r="AJ168" s="68"/>
      <c r="AK168" s="68"/>
      <c r="AL168" s="68"/>
      <c r="AM168" s="68"/>
      <c r="AN168" s="68"/>
      <c r="AO168" s="61"/>
    </row>
    <row r="169" spans="2:41" ht="18.600000000000001" hidden="1" customHeight="1">
      <c r="B169" s="60"/>
      <c r="N169" s="69"/>
      <c r="O169" s="69"/>
      <c r="P169" s="69"/>
      <c r="Q169" s="69"/>
      <c r="R169" s="70"/>
      <c r="S169" s="81"/>
      <c r="T169" s="68"/>
      <c r="U169" s="68"/>
      <c r="V169" s="68"/>
      <c r="W169" s="68"/>
      <c r="X169" s="68"/>
      <c r="Y169" s="68"/>
      <c r="Z169" s="68"/>
      <c r="AA169" s="68"/>
      <c r="AB169" s="68"/>
      <c r="AC169" s="68"/>
      <c r="AD169" s="68"/>
      <c r="AE169" s="68"/>
      <c r="AF169" s="68"/>
      <c r="AG169" s="68"/>
      <c r="AH169" s="68"/>
      <c r="AI169" s="68"/>
      <c r="AJ169" s="68"/>
      <c r="AK169" s="68"/>
      <c r="AL169" s="68"/>
      <c r="AM169" s="68"/>
      <c r="AN169" s="68"/>
      <c r="AO169" s="61"/>
    </row>
    <row r="170" spans="2:41" ht="18.600000000000001" hidden="1" customHeight="1">
      <c r="B170" s="60"/>
      <c r="N170" s="69"/>
      <c r="O170" s="69"/>
      <c r="P170" s="69"/>
      <c r="Q170" s="69"/>
      <c r="R170" s="70"/>
      <c r="S170" s="81"/>
      <c r="T170" s="68"/>
      <c r="U170" s="68"/>
      <c r="V170" s="68"/>
      <c r="W170" s="100"/>
      <c r="X170" s="100"/>
      <c r="Y170" s="100"/>
      <c r="Z170" s="130"/>
      <c r="AA170" s="131"/>
      <c r="AB170" s="131"/>
      <c r="AC170" s="131"/>
      <c r="AD170" s="131"/>
      <c r="AE170" s="131"/>
      <c r="AF170" s="131"/>
      <c r="AG170" s="131"/>
      <c r="AH170" s="131"/>
      <c r="AI170" s="131"/>
      <c r="AJ170" s="131"/>
      <c r="AK170" s="131"/>
      <c r="AL170" s="131"/>
      <c r="AM170" s="131"/>
      <c r="AN170" s="131"/>
    </row>
    <row r="171" spans="2:41" ht="18.600000000000001" hidden="1" customHeight="1">
      <c r="B171" s="60"/>
      <c r="N171" s="69"/>
      <c r="O171" s="69"/>
      <c r="P171" s="69"/>
      <c r="Q171" s="69"/>
      <c r="R171" s="70"/>
      <c r="S171" s="81"/>
      <c r="T171" s="68"/>
      <c r="U171" s="68"/>
      <c r="V171" s="68"/>
      <c r="W171" s="68"/>
      <c r="X171" s="68"/>
      <c r="Y171" s="68"/>
      <c r="Z171" s="61"/>
    </row>
    <row r="172" spans="2:41" ht="18.600000000000001" hidden="1" customHeight="1">
      <c r="B172" s="60"/>
      <c r="N172" s="69"/>
      <c r="O172" s="69"/>
      <c r="P172" s="69"/>
      <c r="Q172" s="69"/>
      <c r="R172" s="70"/>
      <c r="S172" s="81"/>
      <c r="T172" s="68"/>
      <c r="U172" s="68"/>
      <c r="V172" s="68"/>
      <c r="W172" s="68"/>
      <c r="X172" s="68"/>
      <c r="Y172" s="68"/>
      <c r="Z172" s="61"/>
    </row>
    <row r="173" spans="2:41" ht="18.600000000000001" hidden="1" customHeight="1">
      <c r="B173" s="60"/>
      <c r="N173" s="69"/>
      <c r="O173" s="69"/>
      <c r="P173" s="69"/>
      <c r="Q173" s="69"/>
      <c r="R173" s="70"/>
      <c r="S173" s="81"/>
      <c r="T173" s="68"/>
      <c r="U173" s="68"/>
      <c r="V173" s="68"/>
      <c r="W173" s="68"/>
      <c r="X173" s="68"/>
      <c r="Y173" s="68"/>
      <c r="Z173" s="61"/>
    </row>
    <row r="174" spans="2:41" ht="18.600000000000001" hidden="1" customHeight="1">
      <c r="B174" s="60"/>
      <c r="N174" s="69"/>
      <c r="O174" s="69"/>
      <c r="P174" s="69"/>
      <c r="Q174" s="69"/>
      <c r="R174" s="70"/>
      <c r="S174" s="81"/>
      <c r="T174" s="68"/>
      <c r="U174" s="68"/>
      <c r="V174" s="68"/>
      <c r="W174" s="68"/>
      <c r="X174" s="68"/>
      <c r="Y174" s="68"/>
      <c r="Z174" s="61"/>
    </row>
    <row r="175" spans="2:41" ht="18.600000000000001" hidden="1" customHeight="1">
      <c r="B175" s="60"/>
      <c r="N175" s="69"/>
      <c r="O175" s="69"/>
      <c r="P175" s="69"/>
      <c r="Q175" s="69"/>
      <c r="R175" s="70"/>
      <c r="S175" s="81"/>
      <c r="T175" s="68"/>
      <c r="U175" s="68"/>
      <c r="V175" s="68"/>
      <c r="W175" s="68"/>
      <c r="X175" s="68"/>
      <c r="Y175" s="68"/>
      <c r="Z175" s="61"/>
    </row>
    <row r="176" spans="2:41" ht="18.600000000000001" hidden="1" customHeight="1">
      <c r="B176" s="60"/>
      <c r="N176" s="69"/>
      <c r="O176" s="69"/>
      <c r="P176" s="69"/>
      <c r="Q176" s="69"/>
      <c r="R176" s="70"/>
      <c r="S176" s="81"/>
      <c r="T176" s="68"/>
      <c r="U176" s="68"/>
      <c r="V176" s="68"/>
      <c r="W176" s="68"/>
      <c r="X176" s="68"/>
      <c r="Y176" s="68"/>
      <c r="Z176" s="61"/>
    </row>
    <row r="177" spans="1:26" ht="18.600000000000001" hidden="1" customHeight="1">
      <c r="B177" s="60"/>
      <c r="N177" s="69"/>
      <c r="O177" s="69"/>
      <c r="P177" s="69"/>
      <c r="Q177" s="69"/>
      <c r="R177" s="70"/>
      <c r="S177" s="81"/>
      <c r="T177" s="68"/>
      <c r="U177" s="68"/>
      <c r="V177" s="68"/>
      <c r="W177" s="68"/>
      <c r="X177" s="68"/>
      <c r="Y177" s="68"/>
      <c r="Z177" s="61"/>
    </row>
    <row r="178" spans="1:26" ht="18.600000000000001" hidden="1" customHeight="1">
      <c r="B178" s="60"/>
      <c r="N178" s="69"/>
      <c r="O178" s="69"/>
      <c r="P178" s="69"/>
      <c r="Q178" s="69"/>
      <c r="R178" s="70"/>
      <c r="S178" s="81"/>
      <c r="T178" s="68"/>
      <c r="U178" s="68"/>
      <c r="V178" s="68"/>
      <c r="W178" s="68"/>
      <c r="X178" s="68"/>
      <c r="Y178" s="68"/>
      <c r="Z178" s="61"/>
    </row>
    <row r="179" spans="1:26" ht="18.600000000000001" hidden="1" customHeight="1">
      <c r="B179" s="60"/>
      <c r="N179" s="69"/>
      <c r="O179" s="69"/>
      <c r="P179" s="69"/>
      <c r="Q179" s="69"/>
      <c r="R179" s="70"/>
      <c r="S179" s="81"/>
      <c r="T179" s="68"/>
      <c r="U179" s="68"/>
      <c r="V179" s="68"/>
      <c r="W179" s="68"/>
      <c r="X179" s="68"/>
      <c r="Y179" s="68"/>
      <c r="Z179" s="61"/>
    </row>
    <row r="180" spans="1:26" ht="18.600000000000001" hidden="1" customHeight="1">
      <c r="B180" s="60"/>
      <c r="N180" s="69"/>
      <c r="O180" s="69"/>
      <c r="P180" s="69"/>
      <c r="Q180" s="69"/>
      <c r="R180" s="70"/>
      <c r="S180" s="81"/>
      <c r="T180" s="68"/>
      <c r="U180" s="68"/>
      <c r="V180" s="68"/>
      <c r="W180" s="68"/>
      <c r="X180" s="68"/>
      <c r="Y180" s="68"/>
      <c r="Z180" s="61"/>
    </row>
    <row r="181" spans="1:26" ht="18.600000000000001" hidden="1" customHeight="1">
      <c r="B181" s="60"/>
      <c r="N181" s="69"/>
      <c r="O181" s="69"/>
      <c r="P181" s="69"/>
      <c r="Q181" s="69"/>
      <c r="R181" s="70"/>
      <c r="S181" s="81"/>
      <c r="T181" s="68"/>
      <c r="U181" s="68"/>
      <c r="V181" s="68"/>
      <c r="W181" s="68"/>
      <c r="X181" s="68"/>
      <c r="Y181" s="68"/>
      <c r="Z181" s="61"/>
    </row>
    <row r="182" spans="1:26" ht="18.600000000000001" hidden="1" customHeight="1">
      <c r="B182" s="60"/>
      <c r="N182" s="69"/>
      <c r="O182" s="69"/>
      <c r="P182" s="69"/>
      <c r="Q182" s="69"/>
      <c r="R182" s="70"/>
      <c r="S182" s="81"/>
      <c r="T182" s="68"/>
      <c r="U182" s="68"/>
      <c r="V182" s="68"/>
      <c r="W182" s="68"/>
      <c r="X182" s="68"/>
      <c r="Y182" s="68"/>
      <c r="Z182" s="61"/>
    </row>
    <row r="183" spans="1:26" ht="18.600000000000001" hidden="1" customHeight="1">
      <c r="B183" s="60"/>
      <c r="N183" s="69"/>
      <c r="O183" s="69"/>
      <c r="P183" s="69"/>
      <c r="Q183" s="69"/>
      <c r="R183" s="70"/>
      <c r="S183" s="130"/>
      <c r="T183" s="131"/>
      <c r="U183" s="131"/>
      <c r="V183" s="131"/>
      <c r="W183" s="68"/>
      <c r="X183" s="68"/>
      <c r="Y183" s="68"/>
      <c r="Z183" s="61"/>
    </row>
    <row r="184" spans="1:26" ht="18.600000000000001" hidden="1" customHeight="1">
      <c r="B184" s="82"/>
      <c r="N184" s="69"/>
      <c r="O184" s="69"/>
      <c r="P184" s="69"/>
      <c r="Q184" s="69"/>
      <c r="R184" s="70"/>
      <c r="S184" s="61"/>
      <c r="W184" s="68"/>
      <c r="X184" s="68"/>
      <c r="Y184" s="68"/>
      <c r="Z184" s="61"/>
    </row>
    <row r="185" spans="1:26" ht="18.600000000000001" hidden="1" customHeight="1">
      <c r="B185" s="60"/>
      <c r="N185" s="69"/>
      <c r="O185" s="69"/>
      <c r="P185" s="69"/>
      <c r="Q185" s="69"/>
      <c r="R185" s="70"/>
      <c r="S185" s="61"/>
      <c r="W185" s="68"/>
      <c r="X185" s="68"/>
      <c r="Y185" s="68"/>
      <c r="Z185" s="61"/>
    </row>
    <row r="186" spans="1:26" ht="18.600000000000001" hidden="1" customHeight="1">
      <c r="B186" s="60"/>
      <c r="N186" s="69"/>
      <c r="O186" s="69"/>
      <c r="P186" s="69"/>
      <c r="Q186" s="69"/>
      <c r="R186" s="70"/>
      <c r="S186" s="61"/>
      <c r="W186" s="131"/>
      <c r="X186" s="131"/>
      <c r="Y186" s="131"/>
    </row>
    <row r="187" spans="1:26" ht="18.600000000000001" hidden="1" customHeight="1">
      <c r="B187" s="60"/>
      <c r="N187" s="69"/>
      <c r="O187" s="69"/>
      <c r="P187" s="69"/>
      <c r="Q187" s="69"/>
      <c r="R187" s="70"/>
      <c r="S187" s="61"/>
    </row>
    <row r="188" spans="1:26" ht="18.600000000000001" hidden="1" customHeight="1">
      <c r="B188" s="60"/>
      <c r="N188" s="69"/>
      <c r="O188" s="69"/>
      <c r="P188" s="69"/>
      <c r="Q188" s="69"/>
      <c r="R188" s="70"/>
      <c r="S188" s="134"/>
      <c r="T188" s="132"/>
      <c r="U188" s="132"/>
      <c r="V188" s="132"/>
    </row>
    <row r="189" spans="1:26" ht="18.600000000000001" hidden="1" customHeight="1">
      <c r="B189" s="60"/>
      <c r="N189" s="69"/>
      <c r="O189" s="69"/>
      <c r="P189" s="69"/>
      <c r="Q189" s="69"/>
      <c r="R189" s="70"/>
      <c r="S189" s="615"/>
      <c r="T189" s="616"/>
      <c r="U189" s="616"/>
      <c r="V189" s="61"/>
    </row>
    <row r="190" spans="1:26" ht="18.600000000000001" hidden="1" customHeight="1">
      <c r="B190" s="60"/>
      <c r="N190" s="69"/>
      <c r="O190" s="69"/>
      <c r="P190" s="69"/>
      <c r="Q190" s="69"/>
      <c r="R190" s="70"/>
      <c r="S190" s="615"/>
      <c r="T190" s="616"/>
      <c r="U190" s="616"/>
      <c r="V190" s="61"/>
    </row>
    <row r="191" spans="1:26" s="132" customFormat="1" ht="18.600000000000001" hidden="1" customHeight="1">
      <c r="A191" s="96"/>
      <c r="B191" s="60"/>
      <c r="C191" s="62"/>
      <c r="D191" s="62"/>
      <c r="E191" s="62"/>
      <c r="F191" s="62"/>
      <c r="G191" s="62"/>
      <c r="H191" s="62"/>
      <c r="I191" s="62"/>
      <c r="J191" s="62"/>
      <c r="K191" s="62"/>
      <c r="L191" s="62"/>
      <c r="M191" s="62"/>
      <c r="N191" s="69"/>
      <c r="O191" s="69"/>
      <c r="P191" s="69"/>
      <c r="Q191" s="69"/>
      <c r="R191" s="70"/>
      <c r="S191" s="615"/>
      <c r="T191" s="616"/>
      <c r="U191" s="616"/>
      <c r="V191" s="61"/>
    </row>
    <row r="192" spans="1:26" ht="18.600000000000001" hidden="1" customHeight="1">
      <c r="B192" s="60"/>
      <c r="N192" s="69"/>
      <c r="O192" s="69"/>
      <c r="P192" s="69"/>
      <c r="Q192" s="69"/>
      <c r="R192" s="70"/>
      <c r="S192" s="615"/>
      <c r="T192" s="616"/>
      <c r="U192" s="616"/>
      <c r="V192" s="61"/>
    </row>
    <row r="193" spans="1:22" ht="18.600000000000001" hidden="1" customHeight="1">
      <c r="B193" s="82"/>
      <c r="N193" s="69"/>
      <c r="O193" s="69"/>
      <c r="P193" s="69"/>
      <c r="Q193" s="69"/>
      <c r="R193" s="70"/>
      <c r="S193" s="615"/>
      <c r="T193" s="616"/>
      <c r="U193" s="616"/>
      <c r="V193" s="61"/>
    </row>
    <row r="194" spans="1:22" ht="18.600000000000001" hidden="1" customHeight="1">
      <c r="B194" s="60"/>
      <c r="N194" s="69"/>
      <c r="O194" s="69"/>
      <c r="P194" s="69"/>
      <c r="Q194" s="69"/>
      <c r="R194" s="70"/>
      <c r="S194" s="615"/>
      <c r="T194" s="616"/>
      <c r="U194" s="616"/>
      <c r="V194" s="61"/>
    </row>
    <row r="195" spans="1:22" ht="18.600000000000001" hidden="1" customHeight="1">
      <c r="B195" s="82"/>
      <c r="N195" s="69"/>
      <c r="O195" s="69"/>
      <c r="P195" s="69"/>
      <c r="Q195" s="69"/>
      <c r="R195" s="70"/>
      <c r="S195" s="130"/>
      <c r="T195" s="131"/>
      <c r="U195" s="131"/>
    </row>
    <row r="196" spans="1:22" ht="18.600000000000001" hidden="1" customHeight="1">
      <c r="B196" s="82"/>
      <c r="N196" s="69"/>
      <c r="O196" s="69"/>
      <c r="P196" s="69"/>
      <c r="Q196" s="69"/>
      <c r="R196" s="70"/>
      <c r="S196" s="61"/>
    </row>
    <row r="197" spans="1:22" ht="18.600000000000001" hidden="1" customHeight="1">
      <c r="B197" s="82"/>
      <c r="N197" s="69"/>
      <c r="O197" s="69"/>
      <c r="P197" s="69"/>
      <c r="Q197" s="69"/>
      <c r="R197" s="70"/>
      <c r="S197" s="134"/>
      <c r="T197" s="132"/>
      <c r="U197" s="132"/>
      <c r="V197" s="132"/>
    </row>
    <row r="198" spans="1:22" ht="18.600000000000001" hidden="1" customHeight="1">
      <c r="B198" s="82"/>
      <c r="N198" s="69"/>
      <c r="O198" s="69"/>
      <c r="P198" s="69"/>
      <c r="Q198" s="69"/>
      <c r="R198" s="70"/>
      <c r="S198" s="61"/>
    </row>
    <row r="199" spans="1:22" ht="18.600000000000001" hidden="1" customHeight="1">
      <c r="B199" s="82"/>
      <c r="N199" s="69"/>
      <c r="O199" s="69"/>
      <c r="P199" s="69"/>
      <c r="Q199" s="69"/>
      <c r="R199" s="70"/>
      <c r="S199" s="134"/>
      <c r="T199" s="132"/>
      <c r="U199" s="132"/>
      <c r="V199" s="132"/>
    </row>
    <row r="200" spans="1:22" s="132" customFormat="1" ht="18.600000000000001" hidden="1" customHeight="1">
      <c r="A200" s="96"/>
      <c r="B200" s="82"/>
      <c r="C200" s="62"/>
      <c r="D200" s="62"/>
      <c r="E200" s="62"/>
      <c r="F200" s="62"/>
      <c r="G200" s="62"/>
      <c r="H200" s="62"/>
      <c r="I200" s="62"/>
      <c r="J200" s="62"/>
      <c r="K200" s="62"/>
      <c r="L200" s="62"/>
      <c r="M200" s="62"/>
      <c r="N200" s="610"/>
      <c r="O200" s="69"/>
      <c r="P200" s="69"/>
      <c r="Q200" s="69"/>
      <c r="R200" s="70"/>
      <c r="S200" s="134"/>
    </row>
    <row r="201" spans="1:22" ht="18.600000000000001" hidden="1" customHeight="1">
      <c r="B201" s="60"/>
      <c r="N201" s="131"/>
      <c r="O201" s="69"/>
      <c r="P201" s="69"/>
      <c r="Q201" s="69"/>
      <c r="R201" s="70"/>
      <c r="S201" s="134"/>
      <c r="T201" s="132"/>
      <c r="U201" s="132"/>
      <c r="V201" s="132"/>
    </row>
    <row r="202" spans="1:22" s="132" customFormat="1" ht="18.600000000000001" hidden="1" customHeight="1">
      <c r="A202" s="96"/>
      <c r="B202" s="60"/>
      <c r="C202" s="62"/>
      <c r="D202" s="62"/>
      <c r="E202" s="62"/>
      <c r="F202" s="62"/>
      <c r="G202" s="62"/>
      <c r="H202" s="62"/>
      <c r="I202" s="62"/>
      <c r="J202" s="62"/>
      <c r="K202" s="62"/>
      <c r="L202" s="62"/>
      <c r="M202" s="62"/>
      <c r="N202" s="62"/>
      <c r="O202" s="69"/>
      <c r="P202" s="69"/>
      <c r="Q202" s="69"/>
      <c r="R202" s="70"/>
      <c r="S202" s="134"/>
    </row>
    <row r="203" spans="1:22" s="132" customFormat="1" ht="18.600000000000001" hidden="1" customHeight="1">
      <c r="A203" s="96"/>
      <c r="B203" s="60"/>
      <c r="C203" s="62"/>
      <c r="D203" s="62"/>
      <c r="E203" s="62"/>
      <c r="F203" s="62"/>
      <c r="G203" s="62"/>
      <c r="H203" s="62"/>
      <c r="I203" s="62"/>
      <c r="J203" s="62"/>
      <c r="K203" s="62"/>
      <c r="L203" s="62"/>
      <c r="M203" s="62"/>
      <c r="N203" s="62"/>
      <c r="O203" s="69"/>
      <c r="P203" s="69"/>
      <c r="Q203" s="69"/>
      <c r="R203" s="70"/>
      <c r="S203" s="134"/>
    </row>
    <row r="204" spans="1:22" s="132" customFormat="1" ht="18.600000000000001" hidden="1" customHeight="1">
      <c r="A204" s="96"/>
      <c r="B204" s="60"/>
      <c r="C204" s="62"/>
      <c r="D204" s="62"/>
      <c r="E204" s="62"/>
      <c r="F204" s="62"/>
      <c r="G204" s="62"/>
      <c r="H204" s="62"/>
      <c r="I204" s="62"/>
      <c r="J204" s="62"/>
      <c r="K204" s="62"/>
      <c r="L204" s="62"/>
      <c r="M204" s="62"/>
      <c r="N204" s="62"/>
      <c r="O204" s="69"/>
      <c r="P204" s="69"/>
      <c r="Q204" s="69"/>
      <c r="R204" s="70"/>
      <c r="S204" s="134"/>
    </row>
    <row r="205" spans="1:22" s="132" customFormat="1" ht="18.600000000000001" hidden="1" customHeight="1">
      <c r="A205" s="96"/>
      <c r="B205" s="60"/>
      <c r="C205" s="62"/>
      <c r="D205" s="62"/>
      <c r="E205" s="62"/>
      <c r="F205" s="62"/>
      <c r="G205" s="62"/>
      <c r="H205" s="62"/>
      <c r="I205" s="62"/>
      <c r="J205" s="62"/>
      <c r="K205" s="62"/>
      <c r="L205" s="62"/>
      <c r="M205" s="62"/>
      <c r="N205" s="62"/>
      <c r="O205" s="69"/>
      <c r="P205" s="69"/>
      <c r="Q205" s="69"/>
      <c r="R205" s="70"/>
      <c r="S205" s="61"/>
      <c r="T205" s="62"/>
      <c r="U205" s="62"/>
      <c r="V205" s="62"/>
    </row>
    <row r="206" spans="1:22" s="132" customFormat="1" ht="18.600000000000001" hidden="1" customHeight="1">
      <c r="A206" s="96"/>
      <c r="B206" s="60"/>
      <c r="C206" s="62"/>
      <c r="D206" s="62"/>
      <c r="E206" s="62"/>
      <c r="F206" s="62"/>
      <c r="G206" s="62"/>
      <c r="H206" s="62"/>
      <c r="I206" s="62"/>
      <c r="J206" s="62"/>
      <c r="K206" s="62"/>
      <c r="L206" s="62"/>
      <c r="M206" s="62"/>
      <c r="N206" s="62"/>
      <c r="O206" s="69"/>
      <c r="P206" s="69"/>
      <c r="Q206" s="69"/>
      <c r="R206" s="70"/>
      <c r="S206" s="61"/>
      <c r="T206" s="62"/>
      <c r="U206" s="62"/>
      <c r="V206" s="62"/>
    </row>
    <row r="207" spans="1:22" s="132" customFormat="1" ht="18.600000000000001" hidden="1" customHeight="1">
      <c r="A207" s="96"/>
      <c r="B207" s="60"/>
      <c r="C207" s="62"/>
      <c r="D207" s="62"/>
      <c r="E207" s="62"/>
      <c r="F207" s="62"/>
      <c r="G207" s="62"/>
      <c r="H207" s="62"/>
      <c r="I207" s="62"/>
      <c r="J207" s="62"/>
      <c r="K207" s="62"/>
      <c r="L207" s="62"/>
      <c r="M207" s="62"/>
      <c r="N207" s="62"/>
      <c r="O207" s="69"/>
      <c r="P207" s="69"/>
      <c r="Q207" s="69"/>
      <c r="R207" s="70"/>
      <c r="S207" s="61"/>
      <c r="T207" s="62"/>
      <c r="U207" s="62"/>
      <c r="V207" s="62"/>
    </row>
    <row r="208" spans="1:22" ht="18.600000000000001" hidden="1" customHeight="1">
      <c r="O208" s="69"/>
      <c r="P208" s="69"/>
      <c r="Q208" s="69"/>
      <c r="R208" s="70"/>
      <c r="S208" s="61"/>
    </row>
    <row r="209" spans="15:19" ht="18.600000000000001" hidden="1" customHeight="1">
      <c r="O209" s="69"/>
      <c r="P209" s="69"/>
      <c r="Q209" s="69"/>
      <c r="R209" s="70"/>
      <c r="S209" s="61"/>
    </row>
    <row r="210" spans="15:19" ht="18.600000000000001" hidden="1" customHeight="1">
      <c r="O210" s="69"/>
      <c r="P210" s="69"/>
      <c r="Q210" s="69"/>
      <c r="R210" s="70"/>
      <c r="S210" s="61"/>
    </row>
    <row r="211" spans="15:19" ht="18.600000000000001" hidden="1" customHeight="1">
      <c r="O211" s="610"/>
      <c r="P211" s="610"/>
      <c r="Q211" s="610"/>
      <c r="R211" s="432"/>
      <c r="S211" s="61"/>
    </row>
    <row r="212" spans="15:19" ht="18.600000000000001" hidden="1" customHeight="1">
      <c r="O212" s="131"/>
      <c r="P212" s="131"/>
      <c r="Q212" s="131"/>
      <c r="R212" s="131"/>
    </row>
    <row r="213" spans="15:19" ht="18.600000000000001" hidden="1" customHeight="1"/>
    <row r="214" spans="15:19" ht="18.600000000000001" hidden="1" customHeight="1"/>
    <row r="215" spans="15:19" ht="18.600000000000001" hidden="1" customHeight="1"/>
    <row r="216" spans="15:19" ht="18.600000000000001" hidden="1" customHeight="1"/>
    <row r="217" spans="15:19" ht="18.600000000000001" hidden="1" customHeight="1"/>
    <row r="218" spans="15:19" ht="18.600000000000001" hidden="1" customHeight="1"/>
    <row r="219" spans="15:19" ht="18.600000000000001" hidden="1" customHeight="1"/>
    <row r="220" spans="15:19" ht="18.600000000000001" hidden="1" customHeight="1"/>
    <row r="221" spans="15:19" ht="18.600000000000001" hidden="1" customHeight="1"/>
    <row r="222" spans="15:19" ht="18.600000000000001" hidden="1" customHeight="1"/>
    <row r="223" spans="15:19" ht="18.600000000000001" hidden="1" customHeight="1"/>
    <row r="224" spans="15:19" ht="18.600000000000001" hidden="1" customHeight="1"/>
    <row r="225" ht="18.600000000000001" hidden="1"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sheetData>
  <sheetProtection algorithmName="SHA-512" hashValue="9OOCOr3rc+vPhWPSeEJdc0qwYYmmN0mqMJs5Hw6RFHrZAd8HHx1vTttt5uaoHKsoJCAjwhJtbXZmzeAFhqUPnA==" saltValue="J81perDwcT85J+D33iB0iA==" spinCount="100000" sheet="1" objects="1" scenarios="1" formatColumns="0" formatRows="0" autoFilter="0"/>
  <mergeCells count="13">
    <mergeCell ref="D6:I6"/>
    <mergeCell ref="D17:I17"/>
    <mergeCell ref="D29:I29"/>
    <mergeCell ref="D36:I36"/>
    <mergeCell ref="C41:D41"/>
    <mergeCell ref="C40:D40"/>
    <mergeCell ref="C39:D39"/>
    <mergeCell ref="C38:D38"/>
    <mergeCell ref="C67:K67"/>
    <mergeCell ref="C73:D73"/>
    <mergeCell ref="D44:I44"/>
    <mergeCell ref="D50:I50"/>
    <mergeCell ref="D62:I62"/>
  </mergeCell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4D099-B8D3-4BDB-875C-19B4A8038873}">
  <sheetPr>
    <tabColor rgb="FF7F5A00"/>
  </sheetPr>
  <dimension ref="A1:Q950"/>
  <sheetViews>
    <sheetView showGridLines="0" tabSelected="1" zoomScaleNormal="100" workbookViewId="0">
      <pane xSplit="1" ySplit="2" topLeftCell="B3" activePane="bottomRight" state="frozen"/>
      <selection pane="topRight" activeCell="B1" sqref="B1"/>
      <selection pane="bottomLeft" activeCell="A3" sqref="A3"/>
      <selection pane="bottomRight"/>
    </sheetView>
  </sheetViews>
  <sheetFormatPr defaultColWidth="13.7109375" defaultRowHeight="0" customHeight="1" zeroHeight="1"/>
  <cols>
    <col min="1" max="1" width="33.7109375" style="659" customWidth="1"/>
    <col min="2" max="2" width="3.7109375" style="660" customWidth="1"/>
    <col min="3" max="9" width="20.85546875" style="661" customWidth="1"/>
    <col min="10" max="16" width="23.7109375" style="661" customWidth="1"/>
    <col min="17" max="17" width="8.7109375" style="661" customWidth="1"/>
    <col min="18" max="18" width="9.28515625" style="661" customWidth="1"/>
    <col min="19" max="19" width="7.5703125" style="661" customWidth="1"/>
    <col min="20" max="20" width="8.140625" style="661" customWidth="1"/>
    <col min="21" max="21" width="11" style="661" customWidth="1"/>
    <col min="22" max="22" width="9.7109375" style="661" customWidth="1"/>
    <col min="23" max="23" width="7" style="661" customWidth="1"/>
    <col min="24" max="24" width="13.7109375" style="661" customWidth="1"/>
    <col min="25" max="16384" width="13.7109375" style="661"/>
  </cols>
  <sheetData>
    <row r="1" spans="1:17" s="642" customFormat="1" ht="24.95" customHeight="1">
      <c r="A1" s="713"/>
      <c r="B1" s="638"/>
      <c r="C1" s="639"/>
      <c r="D1" s="640"/>
      <c r="E1" s="640"/>
      <c r="F1" s="640"/>
      <c r="G1" s="640"/>
      <c r="H1" s="640"/>
      <c r="I1" s="640"/>
      <c r="J1" s="640"/>
      <c r="K1" s="640"/>
      <c r="L1" s="640"/>
      <c r="M1" s="640"/>
      <c r="N1" s="641"/>
      <c r="O1" s="641"/>
      <c r="P1" s="641"/>
    </row>
    <row r="2" spans="1:17" s="642" customFormat="1" ht="24.95" customHeight="1">
      <c r="A2" s="637"/>
      <c r="B2" s="638"/>
      <c r="C2" s="639"/>
      <c r="D2" s="640"/>
      <c r="E2" s="640"/>
      <c r="F2" s="640"/>
      <c r="G2" s="640"/>
      <c r="H2" s="640"/>
      <c r="I2" s="640"/>
      <c r="J2" s="640"/>
      <c r="K2" s="640"/>
      <c r="L2" s="640"/>
      <c r="M2" s="640"/>
      <c r="N2" s="641"/>
      <c r="O2" s="641"/>
      <c r="P2" s="641"/>
    </row>
    <row r="3" spans="1:17" s="642" customFormat="1" ht="24.95" customHeight="1">
      <c r="A3" s="637"/>
      <c r="B3" s="638"/>
      <c r="C3" s="643" t="str">
        <f>Índice!B148</f>
        <v>PROPRIETARY DISCLOSURES</v>
      </c>
      <c r="D3" s="640"/>
      <c r="E3" s="640"/>
      <c r="F3" s="640"/>
      <c r="G3" s="640"/>
      <c r="H3" s="640"/>
      <c r="I3" s="640"/>
      <c r="J3" s="640"/>
      <c r="K3" s="640"/>
      <c r="L3" s="640"/>
      <c r="M3" s="640"/>
      <c r="N3" s="641"/>
      <c r="O3" s="641"/>
      <c r="P3" s="641"/>
    </row>
    <row r="4" spans="1:17" s="642" customFormat="1" ht="24.95" customHeight="1">
      <c r="A4" s="637"/>
      <c r="B4" s="638"/>
      <c r="C4" s="644" t="str">
        <f>Índice!C148</f>
        <v>Taxes and government interests or holdings</v>
      </c>
      <c r="D4" s="640"/>
      <c r="E4" s="640"/>
      <c r="F4" s="640"/>
      <c r="G4" s="640"/>
      <c r="H4" s="640"/>
      <c r="I4" s="640"/>
      <c r="J4" s="640"/>
      <c r="K4" s="640"/>
      <c r="L4" s="640"/>
      <c r="M4" s="640"/>
      <c r="N4" s="641"/>
      <c r="O4" s="641"/>
      <c r="P4" s="641"/>
    </row>
    <row r="5" spans="1:17" s="642" customFormat="1" ht="24.95" customHeight="1">
      <c r="A5" s="637"/>
      <c r="B5" s="638"/>
      <c r="C5" s="639"/>
      <c r="D5" s="640"/>
      <c r="E5" s="640"/>
      <c r="F5" s="640"/>
      <c r="G5" s="640"/>
      <c r="H5" s="640"/>
      <c r="I5" s="640"/>
      <c r="J5" s="640"/>
      <c r="K5" s="640"/>
      <c r="L5" s="640"/>
      <c r="M5" s="640"/>
      <c r="N5" s="641"/>
      <c r="O5" s="641"/>
      <c r="P5" s="641"/>
    </row>
    <row r="6" spans="1:17" s="642" customFormat="1" ht="24.95" customHeight="1">
      <c r="A6" s="637"/>
      <c r="B6" s="638"/>
      <c r="C6" s="645" t="str">
        <f>Índice!D148</f>
        <v>Proprietary Disclosure</v>
      </c>
      <c r="D6" s="962" t="str">
        <f>Índice!E148</f>
        <v>Land and regulatory</v>
      </c>
      <c r="E6" s="963"/>
      <c r="F6" s="963"/>
      <c r="G6" s="963"/>
      <c r="H6" s="963"/>
      <c r="I6" s="963"/>
      <c r="J6" s="640"/>
      <c r="K6" s="640"/>
      <c r="L6" s="640"/>
      <c r="M6" s="640"/>
      <c r="N6" s="641"/>
      <c r="O6" s="641"/>
      <c r="P6" s="641"/>
    </row>
    <row r="7" spans="1:17" s="642" customFormat="1" ht="24.95" customHeight="1">
      <c r="A7" s="646"/>
      <c r="B7" s="638"/>
      <c r="C7" s="965" t="s">
        <v>928</v>
      </c>
      <c r="D7" s="966"/>
      <c r="E7" s="966"/>
      <c r="F7" s="966"/>
      <c r="G7" s="966"/>
      <c r="H7" s="966"/>
      <c r="I7" s="966"/>
      <c r="J7" s="966"/>
      <c r="K7" s="966"/>
      <c r="L7" s="647"/>
      <c r="M7" s="647"/>
      <c r="N7" s="641"/>
      <c r="O7" s="641"/>
      <c r="P7" s="641"/>
    </row>
    <row r="8" spans="1:17" s="642" customFormat="1" ht="24.95" customHeight="1" thickBot="1">
      <c r="A8" s="648"/>
      <c r="B8" s="649"/>
      <c r="C8" s="967" t="s">
        <v>929</v>
      </c>
      <c r="D8" s="967"/>
      <c r="E8" s="666">
        <v>2013</v>
      </c>
      <c r="F8" s="666">
        <v>2014</v>
      </c>
      <c r="G8" s="666">
        <v>2015</v>
      </c>
      <c r="H8" s="666">
        <v>2016</v>
      </c>
      <c r="I8" s="666">
        <v>2017</v>
      </c>
      <c r="J8" s="666">
        <v>2018</v>
      </c>
      <c r="K8" s="666">
        <v>2019</v>
      </c>
      <c r="L8" s="666">
        <v>2020</v>
      </c>
      <c r="M8" s="666">
        <v>2021</v>
      </c>
      <c r="N8" s="667">
        <v>2022</v>
      </c>
      <c r="O8" s="667">
        <v>2023</v>
      </c>
      <c r="P8" s="668">
        <v>2024</v>
      </c>
      <c r="Q8" s="650"/>
    </row>
    <row r="9" spans="1:17" s="642" customFormat="1" ht="24.95" customHeight="1">
      <c r="A9" s="648"/>
      <c r="B9" s="649"/>
      <c r="C9" s="662" t="s">
        <v>930</v>
      </c>
      <c r="D9" s="662" t="s">
        <v>931</v>
      </c>
      <c r="E9" s="663">
        <v>3393031.78</v>
      </c>
      <c r="F9" s="663">
        <v>7889676.5499999998</v>
      </c>
      <c r="G9" s="663">
        <v>5356255.75</v>
      </c>
      <c r="H9" s="663">
        <v>5815135.1500000004</v>
      </c>
      <c r="I9" s="663">
        <v>5796009.6500000004</v>
      </c>
      <c r="J9" s="663">
        <v>8185555.71</v>
      </c>
      <c r="K9" s="663">
        <v>3996367.06</v>
      </c>
      <c r="L9" s="663">
        <v>5450292.7699999996</v>
      </c>
      <c r="M9" s="663">
        <v>17921550.940000001</v>
      </c>
      <c r="N9" s="664">
        <v>13855989.18</v>
      </c>
      <c r="O9" s="664">
        <v>5580717.7999999998</v>
      </c>
      <c r="P9" s="665">
        <v>7853561.7300000004</v>
      </c>
      <c r="Q9" s="650"/>
    </row>
    <row r="10" spans="1:17" s="642" customFormat="1" ht="24.95" customHeight="1">
      <c r="A10" s="648"/>
      <c r="B10" s="649"/>
      <c r="C10" s="652"/>
      <c r="D10" s="652"/>
      <c r="E10" s="652"/>
      <c r="F10" s="652"/>
      <c r="G10" s="652"/>
      <c r="H10" s="652"/>
      <c r="I10" s="652"/>
      <c r="J10" s="652"/>
      <c r="K10" s="652"/>
      <c r="L10" s="653"/>
      <c r="M10" s="653"/>
      <c r="N10" s="652"/>
      <c r="O10" s="652"/>
      <c r="P10" s="652"/>
    </row>
    <row r="11" spans="1:17" s="642" customFormat="1" ht="24.95" customHeight="1">
      <c r="A11" s="648"/>
      <c r="B11" s="649"/>
      <c r="L11" s="654"/>
      <c r="M11" s="654"/>
    </row>
    <row r="12" spans="1:17" s="642" customFormat="1" ht="24.95" customHeight="1">
      <c r="A12" s="646"/>
      <c r="B12" s="649"/>
      <c r="C12" s="645" t="str">
        <f>Índice!D149</f>
        <v>Proprietary Disclosure</v>
      </c>
      <c r="D12" s="962" t="str">
        <f>Índice!E149</f>
        <v>R&amp;D and regulatory</v>
      </c>
      <c r="E12" s="963"/>
      <c r="F12" s="963"/>
      <c r="G12" s="963"/>
      <c r="H12" s="963"/>
      <c r="I12" s="963"/>
      <c r="L12" s="592"/>
      <c r="M12" s="592"/>
    </row>
    <row r="13" spans="1:17" s="642" customFormat="1" ht="24.95" customHeight="1">
      <c r="A13" s="646"/>
      <c r="B13" s="649"/>
      <c r="C13" s="669" t="s">
        <v>932</v>
      </c>
      <c r="L13" s="592"/>
      <c r="M13" s="592"/>
    </row>
    <row r="14" spans="1:17" s="642" customFormat="1" ht="24.95" customHeight="1" thickBot="1">
      <c r="A14" s="646"/>
      <c r="B14" s="649"/>
      <c r="C14" s="968" t="s">
        <v>933</v>
      </c>
      <c r="D14" s="968"/>
      <c r="E14" s="673">
        <v>2013</v>
      </c>
      <c r="F14" s="673">
        <v>2014</v>
      </c>
      <c r="G14" s="673">
        <v>2015</v>
      </c>
      <c r="H14" s="673">
        <v>2016</v>
      </c>
      <c r="I14" s="673">
        <v>2017</v>
      </c>
      <c r="J14" s="673">
        <v>2018</v>
      </c>
      <c r="K14" s="673">
        <v>2019</v>
      </c>
      <c r="L14" s="673">
        <v>2020</v>
      </c>
      <c r="M14" s="673">
        <v>2021</v>
      </c>
      <c r="N14" s="674">
        <v>2022</v>
      </c>
      <c r="O14" s="674">
        <v>2023</v>
      </c>
      <c r="P14" s="675">
        <v>2024</v>
      </c>
      <c r="Q14" s="650"/>
    </row>
    <row r="15" spans="1:17" s="642" customFormat="1" ht="24.95" customHeight="1">
      <c r="A15" s="646"/>
      <c r="B15" s="649"/>
      <c r="C15" s="971" t="s">
        <v>934</v>
      </c>
      <c r="D15" s="971"/>
      <c r="E15" s="670">
        <v>2237988.2999999998</v>
      </c>
      <c r="F15" s="670">
        <v>6365200</v>
      </c>
      <c r="G15" s="670">
        <v>452006.08</v>
      </c>
      <c r="H15" s="670">
        <v>2114814.91</v>
      </c>
      <c r="I15" s="670">
        <v>1688979.99</v>
      </c>
      <c r="J15" s="670">
        <v>2299616</v>
      </c>
      <c r="K15" s="670">
        <v>1535840.32</v>
      </c>
      <c r="L15" s="670">
        <v>199394.66</v>
      </c>
      <c r="M15" s="670">
        <v>1223056.97</v>
      </c>
      <c r="N15" s="671">
        <v>1838081.7</v>
      </c>
      <c r="O15" s="671">
        <v>2941147.97</v>
      </c>
      <c r="P15" s="672">
        <v>1860479.46</v>
      </c>
      <c r="Q15" s="650"/>
    </row>
    <row r="16" spans="1:17" s="642" customFormat="1" ht="24.95" customHeight="1">
      <c r="A16" s="646"/>
      <c r="B16" s="649"/>
      <c r="C16" s="970" t="s">
        <v>935</v>
      </c>
      <c r="D16" s="970"/>
      <c r="E16" s="670">
        <v>2983447.36</v>
      </c>
      <c r="F16" s="670">
        <v>1356204.79</v>
      </c>
      <c r="G16" s="670">
        <v>2346764.19</v>
      </c>
      <c r="H16" s="670">
        <v>2265703.59</v>
      </c>
      <c r="I16" s="670">
        <v>6260310.3700000001</v>
      </c>
      <c r="J16" s="670">
        <v>5847131.4299999997</v>
      </c>
      <c r="K16" s="670">
        <v>6223571.6299999999</v>
      </c>
      <c r="L16" s="670">
        <v>15548083.130000001</v>
      </c>
      <c r="M16" s="670">
        <v>11678920.789999999</v>
      </c>
      <c r="N16" s="671">
        <v>5539231.2300000004</v>
      </c>
      <c r="O16" s="671">
        <v>19186877.809999999</v>
      </c>
      <c r="P16" s="672">
        <v>21450906.41</v>
      </c>
      <c r="Q16" s="650"/>
    </row>
    <row r="17" spans="1:17" s="642" customFormat="1" ht="35.1" customHeight="1">
      <c r="A17" s="646"/>
      <c r="B17" s="649"/>
      <c r="C17" s="970" t="s">
        <v>936</v>
      </c>
      <c r="D17" s="970"/>
      <c r="E17" s="670">
        <v>4981739.3600000003</v>
      </c>
      <c r="F17" s="670">
        <v>8018014.6699999999</v>
      </c>
      <c r="G17" s="670">
        <v>7569412.8499999996</v>
      </c>
      <c r="H17" s="670">
        <v>8645738.3100000005</v>
      </c>
      <c r="I17" s="670">
        <v>11371439.77</v>
      </c>
      <c r="J17" s="670">
        <v>13977718.99</v>
      </c>
      <c r="K17" s="670">
        <v>9513147.1500000004</v>
      </c>
      <c r="L17" s="670">
        <v>12123346.869999999</v>
      </c>
      <c r="M17" s="670">
        <v>18304133.489999998</v>
      </c>
      <c r="N17" s="671">
        <v>26536544.300000001</v>
      </c>
      <c r="O17" s="671">
        <v>27116498.550000001</v>
      </c>
      <c r="P17" s="672">
        <v>26986681.449999999</v>
      </c>
      <c r="Q17" s="650"/>
    </row>
    <row r="18" spans="1:17" s="642" customFormat="1" ht="24.95" customHeight="1">
      <c r="A18" s="646"/>
      <c r="B18" s="649"/>
      <c r="C18" s="970" t="s">
        <v>937</v>
      </c>
      <c r="D18" s="970"/>
      <c r="E18" s="670">
        <v>2490869.85</v>
      </c>
      <c r="F18" s="670">
        <v>4009007.34</v>
      </c>
      <c r="G18" s="670">
        <v>3784706.43</v>
      </c>
      <c r="H18" s="670">
        <v>4322869.16</v>
      </c>
      <c r="I18" s="670">
        <v>5685719.8899999997</v>
      </c>
      <c r="J18" s="670">
        <v>7026585.46</v>
      </c>
      <c r="K18" s="670">
        <v>5311064.8</v>
      </c>
      <c r="L18" s="670">
        <v>6061673.4199999999</v>
      </c>
      <c r="M18" s="670">
        <v>9152066.7400000002</v>
      </c>
      <c r="N18" s="671">
        <v>13291586.050000001</v>
      </c>
      <c r="O18" s="671">
        <v>13558249.23</v>
      </c>
      <c r="P18" s="672">
        <v>13493340.720000001</v>
      </c>
      <c r="Q18" s="650"/>
    </row>
    <row r="19" spans="1:17" s="642" customFormat="1" ht="24.95" customHeight="1">
      <c r="A19" s="646"/>
      <c r="B19" s="649"/>
      <c r="C19" s="969" t="s">
        <v>3</v>
      </c>
      <c r="D19" s="969"/>
      <c r="E19" s="676">
        <v>12694044.869999999</v>
      </c>
      <c r="F19" s="676">
        <v>19748426.800000001</v>
      </c>
      <c r="G19" s="676">
        <v>14152889.549999999</v>
      </c>
      <c r="H19" s="676">
        <v>17349125.969999999</v>
      </c>
      <c r="I19" s="676">
        <v>25006450.02</v>
      </c>
      <c r="J19" s="676">
        <v>29151051.880000003</v>
      </c>
      <c r="K19" s="676">
        <v>22583623.900000002</v>
      </c>
      <c r="L19" s="676">
        <v>33932498.079999998</v>
      </c>
      <c r="M19" s="676">
        <v>40358177.990000002</v>
      </c>
      <c r="N19" s="677">
        <v>47205443.280000001</v>
      </c>
      <c r="O19" s="677">
        <v>62802773.560000002</v>
      </c>
      <c r="P19" s="678">
        <v>63791408.039999999</v>
      </c>
      <c r="Q19" s="650"/>
    </row>
    <row r="20" spans="1:17" s="642" customFormat="1" ht="24.95" customHeight="1">
      <c r="A20" s="646"/>
      <c r="B20" s="649"/>
      <c r="C20" s="652"/>
      <c r="D20" s="652"/>
      <c r="E20" s="652"/>
      <c r="F20" s="655"/>
      <c r="G20" s="652"/>
      <c r="H20" s="652"/>
      <c r="I20" s="652"/>
      <c r="J20" s="652"/>
      <c r="K20" s="652"/>
      <c r="L20" s="652"/>
      <c r="M20" s="652"/>
      <c r="N20" s="652"/>
      <c r="O20" s="652"/>
      <c r="P20" s="652"/>
    </row>
    <row r="21" spans="1:17" s="642" customFormat="1" ht="24.95" customHeight="1">
      <c r="A21" s="646"/>
      <c r="B21" s="649"/>
    </row>
    <row r="22" spans="1:17" s="642" customFormat="1" ht="24.95" customHeight="1">
      <c r="A22" s="646"/>
      <c r="B22" s="649"/>
      <c r="C22" s="645" t="str">
        <f>Índice!D150</f>
        <v>Proprietary Disclosure</v>
      </c>
      <c r="D22" s="962" t="str">
        <f>Índice!E150</f>
        <v>Regulatory</v>
      </c>
      <c r="E22" s="963"/>
      <c r="F22" s="963"/>
      <c r="G22" s="963"/>
      <c r="H22" s="963"/>
      <c r="I22" s="963"/>
    </row>
    <row r="23" spans="1:17" s="642" customFormat="1" ht="24.95" customHeight="1">
      <c r="A23" s="646"/>
      <c r="B23" s="649"/>
      <c r="C23" s="669" t="s">
        <v>938</v>
      </c>
    </row>
    <row r="24" spans="1:17" s="642" customFormat="1" ht="24.95" customHeight="1" thickBot="1">
      <c r="A24" s="646"/>
      <c r="B24" s="649"/>
      <c r="C24" s="968" t="s">
        <v>939</v>
      </c>
      <c r="D24" s="968"/>
      <c r="E24" s="673">
        <v>2013</v>
      </c>
      <c r="F24" s="673">
        <v>2014</v>
      </c>
      <c r="G24" s="673">
        <v>2015</v>
      </c>
      <c r="H24" s="673">
        <v>2016</v>
      </c>
      <c r="I24" s="673">
        <v>2017</v>
      </c>
      <c r="J24" s="673">
        <v>2018</v>
      </c>
      <c r="K24" s="673">
        <v>2019</v>
      </c>
      <c r="L24" s="673">
        <v>2020</v>
      </c>
      <c r="M24" s="673">
        <v>2021</v>
      </c>
      <c r="N24" s="674">
        <v>2022</v>
      </c>
      <c r="O24" s="674">
        <v>2023</v>
      </c>
      <c r="P24" s="675">
        <v>2024</v>
      </c>
      <c r="Q24" s="650"/>
    </row>
    <row r="25" spans="1:17" s="642" customFormat="1" ht="24.95" customHeight="1">
      <c r="A25" s="646"/>
      <c r="B25" s="638"/>
      <c r="C25" s="651" t="s">
        <v>944</v>
      </c>
      <c r="D25" s="651" t="s">
        <v>47</v>
      </c>
      <c r="E25" s="670">
        <v>33930317.840000004</v>
      </c>
      <c r="F25" s="670">
        <v>78896765.519999996</v>
      </c>
      <c r="G25" s="670">
        <v>53562557.460000001</v>
      </c>
      <c r="H25" s="670">
        <v>58151351.5</v>
      </c>
      <c r="I25" s="670">
        <v>57960096.5</v>
      </c>
      <c r="J25" s="670">
        <v>81855557.099999994</v>
      </c>
      <c r="K25" s="670">
        <v>39963670.640000001</v>
      </c>
      <c r="L25" s="670">
        <v>54651867.710000001</v>
      </c>
      <c r="M25" s="670">
        <v>182870915.90000001</v>
      </c>
      <c r="N25" s="679">
        <v>143645345.77000001</v>
      </c>
      <c r="O25" s="679">
        <v>63319404.759999998</v>
      </c>
      <c r="P25" s="680">
        <v>77877742.109999999</v>
      </c>
      <c r="Q25" s="650"/>
    </row>
    <row r="26" spans="1:17" s="642" customFormat="1" ht="24.95" customHeight="1">
      <c r="A26" s="646"/>
      <c r="B26" s="638"/>
      <c r="C26" s="651" t="s">
        <v>944</v>
      </c>
      <c r="D26" s="651" t="s">
        <v>941</v>
      </c>
      <c r="E26" s="670">
        <v>244290.03</v>
      </c>
      <c r="F26" s="670">
        <v>6742437.3899999997</v>
      </c>
      <c r="G26" s="670">
        <v>8554983.0600000005</v>
      </c>
      <c r="H26" s="670">
        <v>1456860.72</v>
      </c>
      <c r="I26" s="670">
        <v>546927.44999999995</v>
      </c>
      <c r="J26" s="670">
        <v>0</v>
      </c>
      <c r="K26" s="670">
        <v>0</v>
      </c>
      <c r="L26" s="670">
        <v>0</v>
      </c>
      <c r="M26" s="670">
        <v>4174644.67</v>
      </c>
      <c r="N26" s="679">
        <v>0</v>
      </c>
      <c r="O26" s="679">
        <v>0</v>
      </c>
      <c r="P26" s="680">
        <v>0</v>
      </c>
      <c r="Q26" s="650"/>
    </row>
    <row r="27" spans="1:17" s="642" customFormat="1" ht="24.95" customHeight="1">
      <c r="A27" s="646"/>
      <c r="B27" s="638"/>
      <c r="C27" s="651" t="s">
        <v>940</v>
      </c>
      <c r="D27" s="651" t="s">
        <v>942</v>
      </c>
      <c r="E27" s="670">
        <v>949867.71</v>
      </c>
      <c r="F27" s="670">
        <v>701455.16</v>
      </c>
      <c r="G27" s="670">
        <v>720905.95</v>
      </c>
      <c r="H27" s="670">
        <v>8382929.9800000004</v>
      </c>
      <c r="I27" s="670">
        <v>8233489.1699999999</v>
      </c>
      <c r="J27" s="670">
        <v>7940742.6799999997</v>
      </c>
      <c r="K27" s="670">
        <v>13425037.58</v>
      </c>
      <c r="L27" s="670">
        <v>10619187.25</v>
      </c>
      <c r="M27" s="670">
        <v>14880169.279999999</v>
      </c>
      <c r="N27" s="679">
        <v>20275367.43</v>
      </c>
      <c r="O27" s="679">
        <v>25392031.469999999</v>
      </c>
      <c r="P27" s="680">
        <v>19327871.16</v>
      </c>
      <c r="Q27" s="650"/>
    </row>
    <row r="28" spans="1:17" s="642" customFormat="1" ht="24.95" customHeight="1">
      <c r="A28" s="646"/>
      <c r="B28" s="638"/>
      <c r="C28" s="651" t="s">
        <v>940</v>
      </c>
      <c r="D28" s="651" t="s">
        <v>48</v>
      </c>
      <c r="E28" s="670">
        <v>41835.74</v>
      </c>
      <c r="F28" s="670">
        <v>40662.43</v>
      </c>
      <c r="G28" s="670">
        <v>50013.5</v>
      </c>
      <c r="H28" s="670">
        <v>55728.86</v>
      </c>
      <c r="I28" s="670">
        <v>55214.78</v>
      </c>
      <c r="J28" s="670">
        <v>55332.29</v>
      </c>
      <c r="K28" s="670">
        <v>8636903.1799999997</v>
      </c>
      <c r="L28" s="670">
        <v>8760645.9299999997</v>
      </c>
      <c r="M28" s="670">
        <v>18148837.420000002</v>
      </c>
      <c r="N28" s="679">
        <v>15063013.68</v>
      </c>
      <c r="O28" s="679">
        <v>20574638.84</v>
      </c>
      <c r="P28" s="680">
        <v>25765914.899999999</v>
      </c>
      <c r="Q28" s="650"/>
    </row>
    <row r="29" spans="1:17" s="642" customFormat="1" ht="24.95" customHeight="1">
      <c r="A29" s="646"/>
      <c r="B29" s="638"/>
      <c r="C29" s="651" t="s">
        <v>31</v>
      </c>
      <c r="D29" s="651" t="s">
        <v>47</v>
      </c>
      <c r="E29" s="670">
        <v>28352474.260000002</v>
      </c>
      <c r="F29" s="670">
        <v>47842025.57</v>
      </c>
      <c r="G29" s="670">
        <v>30834811.370000001</v>
      </c>
      <c r="H29" s="670">
        <v>39848620.740000002</v>
      </c>
      <c r="I29" s="670">
        <v>37146471.520000003</v>
      </c>
      <c r="J29" s="670">
        <v>42015836.170000002</v>
      </c>
      <c r="K29" s="670">
        <v>33099631.989999998</v>
      </c>
      <c r="L29" s="670">
        <v>36937316.600000001</v>
      </c>
      <c r="M29" s="670">
        <v>117029914.13</v>
      </c>
      <c r="N29" s="679">
        <v>79310299.950000003</v>
      </c>
      <c r="O29" s="679">
        <v>28171044.370000001</v>
      </c>
      <c r="P29" s="680">
        <v>42391462.07</v>
      </c>
      <c r="Q29" s="650"/>
    </row>
    <row r="30" spans="1:17" s="642" customFormat="1" ht="24.95" customHeight="1">
      <c r="A30" s="646"/>
      <c r="B30" s="638"/>
      <c r="C30" s="651" t="s">
        <v>31</v>
      </c>
      <c r="D30" s="651" t="s">
        <v>941</v>
      </c>
      <c r="E30" s="670">
        <v>244290.03</v>
      </c>
      <c r="F30" s="670">
        <v>6742437.3899999997</v>
      </c>
      <c r="G30" s="670">
        <v>8554983.0600000005</v>
      </c>
      <c r="H30" s="670">
        <v>1456860.72</v>
      </c>
      <c r="I30" s="670">
        <v>546927.44999999995</v>
      </c>
      <c r="J30" s="670">
        <v>0</v>
      </c>
      <c r="K30" s="670">
        <v>0</v>
      </c>
      <c r="L30" s="670">
        <v>0</v>
      </c>
      <c r="M30" s="670">
        <v>4174644.67</v>
      </c>
      <c r="N30" s="679">
        <v>0</v>
      </c>
      <c r="O30" s="679">
        <v>0</v>
      </c>
      <c r="P30" s="680">
        <v>0</v>
      </c>
      <c r="Q30" s="650"/>
    </row>
    <row r="31" spans="1:17" s="642" customFormat="1" ht="24.95" customHeight="1">
      <c r="A31" s="646"/>
      <c r="B31" s="638"/>
      <c r="C31" s="651" t="s">
        <v>943</v>
      </c>
      <c r="D31" s="651" t="s">
        <v>47</v>
      </c>
      <c r="E31" s="670">
        <v>12559767.27</v>
      </c>
      <c r="F31" s="670">
        <v>18990371.379999999</v>
      </c>
      <c r="G31" s="670">
        <v>11821043.539999999</v>
      </c>
      <c r="H31" s="670">
        <v>9007091.2300000004</v>
      </c>
      <c r="I31" s="670">
        <v>5466345.5599999996</v>
      </c>
      <c r="J31" s="670">
        <v>5959197.2199999997</v>
      </c>
      <c r="K31" s="670">
        <v>4985465.4800000004</v>
      </c>
      <c r="L31" s="670">
        <v>5513999.5499999998</v>
      </c>
      <c r="M31" s="670">
        <v>11858738.140000001</v>
      </c>
      <c r="N31" s="679">
        <v>8361869.2000000002</v>
      </c>
      <c r="O31" s="679">
        <v>4560386.54</v>
      </c>
      <c r="P31" s="680">
        <v>4562401.4800000004</v>
      </c>
      <c r="Q31" s="650"/>
    </row>
    <row r="32" spans="1:17" s="642" customFormat="1" ht="24.95" customHeight="1">
      <c r="A32" s="646"/>
      <c r="B32" s="638"/>
      <c r="C32" s="651" t="s">
        <v>946</v>
      </c>
      <c r="D32" s="651" t="s">
        <v>47</v>
      </c>
      <c r="E32" s="670">
        <v>0</v>
      </c>
      <c r="F32" s="670">
        <v>0</v>
      </c>
      <c r="G32" s="670">
        <v>33826.6</v>
      </c>
      <c r="H32" s="670">
        <v>2462567.2200000002</v>
      </c>
      <c r="I32" s="670">
        <v>2142160.7599999998</v>
      </c>
      <c r="J32" s="670">
        <v>1232276</v>
      </c>
      <c r="K32" s="670">
        <v>1548443.94</v>
      </c>
      <c r="L32" s="670">
        <v>2116778.0099999998</v>
      </c>
      <c r="M32" s="670">
        <v>5518085.0300000003</v>
      </c>
      <c r="N32" s="679">
        <v>4759799.5599999996</v>
      </c>
      <c r="O32" s="679">
        <v>773306.52</v>
      </c>
      <c r="P32" s="680">
        <v>622570.88</v>
      </c>
      <c r="Q32" s="650"/>
    </row>
    <row r="33" spans="1:17" s="642" customFormat="1" ht="24.95" customHeight="1">
      <c r="A33" s="646"/>
      <c r="B33" s="638"/>
      <c r="C33" s="651" t="s">
        <v>28</v>
      </c>
      <c r="D33" s="651" t="s">
        <v>47</v>
      </c>
      <c r="E33" s="670">
        <v>0</v>
      </c>
      <c r="F33" s="670">
        <v>0</v>
      </c>
      <c r="G33" s="670">
        <v>0</v>
      </c>
      <c r="H33" s="670">
        <v>0</v>
      </c>
      <c r="I33" s="670">
        <v>0</v>
      </c>
      <c r="J33" s="670">
        <v>7909.4</v>
      </c>
      <c r="K33" s="670">
        <v>0</v>
      </c>
      <c r="L33" s="670">
        <v>56820.62</v>
      </c>
      <c r="M33" s="670">
        <v>1532680.63</v>
      </c>
      <c r="N33" s="679">
        <v>3292360.76</v>
      </c>
      <c r="O33" s="679">
        <v>3699631.99</v>
      </c>
      <c r="P33" s="680">
        <v>2648991.7799999998</v>
      </c>
      <c r="Q33" s="650"/>
    </row>
    <row r="34" spans="1:17" s="642" customFormat="1" ht="24.95" customHeight="1">
      <c r="A34" s="646"/>
      <c r="B34" s="638"/>
      <c r="C34" s="651" t="s">
        <v>28</v>
      </c>
      <c r="D34" s="651" t="s">
        <v>941</v>
      </c>
      <c r="E34" s="670">
        <v>0</v>
      </c>
      <c r="F34" s="670">
        <v>0</v>
      </c>
      <c r="G34" s="670">
        <v>0</v>
      </c>
      <c r="H34" s="670">
        <v>0</v>
      </c>
      <c r="I34" s="670">
        <v>0</v>
      </c>
      <c r="J34" s="670">
        <v>0</v>
      </c>
      <c r="K34" s="670">
        <v>0</v>
      </c>
      <c r="L34" s="670">
        <v>0</v>
      </c>
      <c r="M34" s="670">
        <v>0</v>
      </c>
      <c r="N34" s="679">
        <v>0</v>
      </c>
      <c r="O34" s="679">
        <v>0</v>
      </c>
      <c r="P34" s="680">
        <v>0</v>
      </c>
      <c r="Q34" s="650"/>
    </row>
    <row r="35" spans="1:17" s="642" customFormat="1" ht="24.95" customHeight="1">
      <c r="A35" s="646"/>
      <c r="B35" s="638"/>
      <c r="C35" s="651" t="s">
        <v>945</v>
      </c>
      <c r="D35" s="651" t="s">
        <v>47</v>
      </c>
      <c r="E35" s="670">
        <v>109505.24</v>
      </c>
      <c r="F35" s="670">
        <v>82358.009999999995</v>
      </c>
      <c r="G35" s="670">
        <v>52671.18</v>
      </c>
      <c r="H35" s="670">
        <v>41567.519999999997</v>
      </c>
      <c r="I35" s="670">
        <v>49489.35</v>
      </c>
      <c r="J35" s="670">
        <v>66040.66</v>
      </c>
      <c r="K35" s="670">
        <v>32796.239999999998</v>
      </c>
      <c r="L35" s="670">
        <v>25941.43</v>
      </c>
      <c r="M35" s="670">
        <v>896780.75</v>
      </c>
      <c r="N35" s="679">
        <v>1864699.65</v>
      </c>
      <c r="O35" s="679">
        <v>1863532.32</v>
      </c>
      <c r="P35" s="680">
        <v>1314779.95</v>
      </c>
      <c r="Q35" s="650"/>
    </row>
    <row r="36" spans="1:17" s="642" customFormat="1" ht="24.95" customHeight="1">
      <c r="A36" s="646"/>
      <c r="B36" s="638"/>
      <c r="C36" s="964" t="s">
        <v>2</v>
      </c>
      <c r="D36" s="964"/>
      <c r="E36" s="676">
        <v>76432348.120000005</v>
      </c>
      <c r="F36" s="676">
        <v>160038512.84999996</v>
      </c>
      <c r="G36" s="676">
        <v>114185795.72</v>
      </c>
      <c r="H36" s="676">
        <v>120863578.49000001</v>
      </c>
      <c r="I36" s="676">
        <v>112147122.54000002</v>
      </c>
      <c r="J36" s="676">
        <v>139132891.52000001</v>
      </c>
      <c r="K36" s="676">
        <v>101691949.05</v>
      </c>
      <c r="L36" s="676">
        <v>118682557.10000002</v>
      </c>
      <c r="M36" s="676">
        <v>361085410.61999995</v>
      </c>
      <c r="N36" s="677">
        <v>276572756</v>
      </c>
      <c r="O36" s="677">
        <v>148353976.81</v>
      </c>
      <c r="P36" s="678">
        <v>174511734.33000001</v>
      </c>
      <c r="Q36" s="650"/>
    </row>
    <row r="37" spans="1:17" s="642" customFormat="1" ht="24.95" customHeight="1">
      <c r="A37" s="656"/>
      <c r="B37" s="404"/>
      <c r="C37" s="404"/>
      <c r="D37" s="404"/>
      <c r="E37" s="657"/>
      <c r="F37" s="681"/>
      <c r="G37" s="681"/>
      <c r="H37" s="681"/>
      <c r="I37" s="681"/>
      <c r="J37" s="652"/>
      <c r="K37" s="652"/>
      <c r="L37" s="652"/>
      <c r="M37" s="652"/>
      <c r="N37" s="652"/>
      <c r="O37" s="652"/>
      <c r="P37" s="652"/>
    </row>
    <row r="38" spans="1:17" s="642" customFormat="1" ht="24.95" customHeight="1">
      <c r="A38" s="656"/>
      <c r="B38" s="404"/>
      <c r="C38" s="404"/>
      <c r="D38" s="404"/>
      <c r="E38" s="657"/>
      <c r="F38" s="681"/>
      <c r="G38" s="681"/>
      <c r="H38" s="681"/>
      <c r="I38" s="681"/>
      <c r="J38" s="652"/>
      <c r="K38" s="652"/>
      <c r="L38" s="652"/>
      <c r="M38" s="652"/>
      <c r="N38" s="652"/>
      <c r="O38" s="652"/>
      <c r="P38" s="652"/>
    </row>
    <row r="39" spans="1:17" s="642" customFormat="1" ht="24.95" customHeight="1">
      <c r="A39" s="646"/>
      <c r="B39" s="638"/>
      <c r="C39" s="645" t="str">
        <f>Índice!D151</f>
        <v>Proprietary Disclosure</v>
      </c>
      <c r="D39" s="962" t="str">
        <f>Índice!E151</f>
        <v>Tax</v>
      </c>
      <c r="E39" s="963"/>
      <c r="F39" s="963"/>
      <c r="G39" s="963"/>
      <c r="H39" s="963"/>
      <c r="I39" s="963"/>
    </row>
    <row r="40" spans="1:17" s="642" customFormat="1" ht="24.95" customHeight="1">
      <c r="A40" s="646"/>
      <c r="B40" s="638"/>
      <c r="C40" s="684" t="s">
        <v>947</v>
      </c>
      <c r="D40" s="684"/>
      <c r="E40" s="684"/>
      <c r="F40" s="682"/>
      <c r="G40" s="682"/>
      <c r="H40" s="682"/>
      <c r="I40" s="682"/>
      <c r="J40" s="682"/>
      <c r="K40" s="682"/>
      <c r="L40" s="404"/>
      <c r="M40" s="404"/>
      <c r="N40" s="683"/>
      <c r="O40" s="641"/>
      <c r="P40" s="641"/>
    </row>
    <row r="41" spans="1:17" s="642" customFormat="1" ht="24.95" customHeight="1" thickBot="1">
      <c r="A41" s="646"/>
      <c r="B41" s="638"/>
      <c r="C41" s="687" t="s">
        <v>950</v>
      </c>
      <c r="D41" s="687" t="s">
        <v>951</v>
      </c>
      <c r="E41" s="687">
        <v>2013</v>
      </c>
      <c r="F41" s="687">
        <v>2014</v>
      </c>
      <c r="G41" s="687">
        <v>2015</v>
      </c>
      <c r="H41" s="687">
        <v>2016</v>
      </c>
      <c r="I41" s="687">
        <v>2017</v>
      </c>
      <c r="J41" s="687">
        <v>2018</v>
      </c>
      <c r="K41" s="687">
        <v>2019</v>
      </c>
      <c r="L41" s="687">
        <v>2020</v>
      </c>
      <c r="M41" s="687">
        <v>2021</v>
      </c>
      <c r="N41" s="687">
        <v>2022</v>
      </c>
      <c r="O41" s="687">
        <v>2023</v>
      </c>
      <c r="P41" s="686">
        <v>2024</v>
      </c>
      <c r="Q41" s="650"/>
    </row>
    <row r="42" spans="1:17" s="642" customFormat="1" ht="24.95" customHeight="1">
      <c r="A42" s="646"/>
      <c r="B42" s="638"/>
      <c r="C42" s="685" t="s">
        <v>940</v>
      </c>
      <c r="D42" s="685" t="s">
        <v>49</v>
      </c>
      <c r="E42" s="685">
        <v>35243</v>
      </c>
      <c r="F42" s="685">
        <v>26241</v>
      </c>
      <c r="G42" s="685">
        <v>22302</v>
      </c>
      <c r="H42" s="685">
        <v>46819</v>
      </c>
      <c r="I42" s="685">
        <v>35288</v>
      </c>
      <c r="J42" s="685">
        <v>63404</v>
      </c>
      <c r="K42" s="685">
        <v>42472</v>
      </c>
      <c r="L42" s="685">
        <v>75242</v>
      </c>
      <c r="M42" s="685">
        <v>130385</v>
      </c>
      <c r="N42" s="685">
        <v>665301</v>
      </c>
      <c r="O42" s="685">
        <v>212953</v>
      </c>
      <c r="P42" s="658">
        <v>151855</v>
      </c>
      <c r="Q42" s="650"/>
    </row>
    <row r="43" spans="1:17" s="642" customFormat="1" ht="24.95" customHeight="1">
      <c r="A43" s="646"/>
      <c r="B43" s="638"/>
      <c r="C43" s="685" t="s">
        <v>940</v>
      </c>
      <c r="D43" s="685" t="s">
        <v>949</v>
      </c>
      <c r="E43" s="685">
        <v>6649</v>
      </c>
      <c r="F43" s="685">
        <v>7697</v>
      </c>
      <c r="G43" s="685">
        <v>3408</v>
      </c>
      <c r="H43" s="685">
        <v>12141</v>
      </c>
      <c r="I43" s="685">
        <v>11923</v>
      </c>
      <c r="J43" s="685">
        <v>31104</v>
      </c>
      <c r="K43" s="685">
        <v>66570</v>
      </c>
      <c r="L43" s="685">
        <v>91677</v>
      </c>
      <c r="M43" s="685">
        <v>134690</v>
      </c>
      <c r="N43" s="685">
        <v>205043</v>
      </c>
      <c r="O43" s="685">
        <v>178825</v>
      </c>
      <c r="P43" s="658">
        <v>196258</v>
      </c>
      <c r="Q43" s="650"/>
    </row>
    <row r="44" spans="1:17" s="642" customFormat="1" ht="24.95" customHeight="1">
      <c r="A44" s="646"/>
      <c r="B44" s="638"/>
      <c r="C44" s="685" t="s">
        <v>940</v>
      </c>
      <c r="D44" s="685" t="s">
        <v>50</v>
      </c>
      <c r="E44" s="685">
        <v>35</v>
      </c>
      <c r="F44" s="685">
        <v>35</v>
      </c>
      <c r="G44" s="685">
        <v>39</v>
      </c>
      <c r="H44" s="685">
        <v>169</v>
      </c>
      <c r="I44" s="685">
        <v>206</v>
      </c>
      <c r="J44" s="685">
        <v>188</v>
      </c>
      <c r="K44" s="685">
        <v>172</v>
      </c>
      <c r="L44" s="685">
        <v>182</v>
      </c>
      <c r="M44" s="685">
        <v>161</v>
      </c>
      <c r="N44" s="685">
        <v>282</v>
      </c>
      <c r="O44" s="685">
        <v>186</v>
      </c>
      <c r="P44" s="658">
        <v>181</v>
      </c>
      <c r="Q44" s="650"/>
    </row>
    <row r="45" spans="1:17" s="642" customFormat="1" ht="24.95" customHeight="1">
      <c r="A45" s="646"/>
      <c r="B45" s="638"/>
      <c r="C45" s="685" t="s">
        <v>940</v>
      </c>
      <c r="D45" s="685" t="s">
        <v>51</v>
      </c>
      <c r="E45" s="685">
        <v>15200</v>
      </c>
      <c r="F45" s="685">
        <v>1648</v>
      </c>
      <c r="G45" s="685">
        <v>955</v>
      </c>
      <c r="H45" s="685">
        <v>960</v>
      </c>
      <c r="I45" s="685">
        <v>1258</v>
      </c>
      <c r="J45" s="685">
        <v>2346</v>
      </c>
      <c r="K45" s="685">
        <v>3584</v>
      </c>
      <c r="L45" s="685">
        <v>4851</v>
      </c>
      <c r="M45" s="685">
        <v>6321</v>
      </c>
      <c r="N45" s="685">
        <v>5579</v>
      </c>
      <c r="O45" s="685">
        <v>3619</v>
      </c>
      <c r="P45" s="658">
        <v>4168</v>
      </c>
      <c r="Q45" s="650"/>
    </row>
    <row r="46" spans="1:17" s="642" customFormat="1" ht="24.95" customHeight="1">
      <c r="A46" s="646"/>
      <c r="B46" s="638"/>
      <c r="C46" s="685" t="s">
        <v>940</v>
      </c>
      <c r="D46" s="685" t="s">
        <v>52</v>
      </c>
      <c r="E46" s="685">
        <v>6846</v>
      </c>
      <c r="F46" s="685">
        <v>3088</v>
      </c>
      <c r="G46" s="685">
        <v>2466</v>
      </c>
      <c r="H46" s="685">
        <v>8940</v>
      </c>
      <c r="I46" s="685">
        <v>23758</v>
      </c>
      <c r="J46" s="685">
        <v>30672</v>
      </c>
      <c r="K46" s="685">
        <v>26914</v>
      </c>
      <c r="L46" s="685">
        <v>30574</v>
      </c>
      <c r="M46" s="685">
        <v>64182</v>
      </c>
      <c r="N46" s="685">
        <v>51115</v>
      </c>
      <c r="O46" s="685">
        <v>93314</v>
      </c>
      <c r="P46" s="658">
        <v>157637</v>
      </c>
      <c r="Q46" s="650"/>
    </row>
    <row r="47" spans="1:17" s="642" customFormat="1" ht="24.95" customHeight="1">
      <c r="A47" s="646"/>
      <c r="B47" s="638"/>
      <c r="C47" s="685" t="s">
        <v>940</v>
      </c>
      <c r="D47" s="685" t="s">
        <v>53</v>
      </c>
      <c r="E47" s="685">
        <v>6817</v>
      </c>
      <c r="F47" s="685">
        <v>21829</v>
      </c>
      <c r="G47" s="685">
        <v>13921</v>
      </c>
      <c r="H47" s="685">
        <v>18575</v>
      </c>
      <c r="I47" s="685">
        <v>34979</v>
      </c>
      <c r="J47" s="685">
        <v>31578</v>
      </c>
      <c r="K47" s="685">
        <v>25809</v>
      </c>
      <c r="L47" s="685">
        <v>32537</v>
      </c>
      <c r="M47" s="685">
        <v>43606</v>
      </c>
      <c r="N47" s="685">
        <v>33904</v>
      </c>
      <c r="O47" s="685">
        <v>49350</v>
      </c>
      <c r="P47" s="658">
        <v>64010</v>
      </c>
      <c r="Q47" s="650"/>
    </row>
    <row r="48" spans="1:17" s="642" customFormat="1" ht="24.95" customHeight="1">
      <c r="A48" s="646"/>
      <c r="B48" s="638"/>
      <c r="C48" s="685" t="s">
        <v>940</v>
      </c>
      <c r="D48" s="685" t="s">
        <v>54</v>
      </c>
      <c r="E48" s="685">
        <v>33574</v>
      </c>
      <c r="F48" s="685">
        <v>102892</v>
      </c>
      <c r="G48" s="685">
        <v>68858</v>
      </c>
      <c r="H48" s="685">
        <v>109599</v>
      </c>
      <c r="I48" s="685">
        <v>175954</v>
      </c>
      <c r="J48" s="685">
        <v>158505</v>
      </c>
      <c r="K48" s="685">
        <v>127899</v>
      </c>
      <c r="L48" s="685">
        <v>160342</v>
      </c>
      <c r="M48" s="685">
        <v>244545</v>
      </c>
      <c r="N48" s="685">
        <v>173727</v>
      </c>
      <c r="O48" s="685">
        <v>246009</v>
      </c>
      <c r="P48" s="658">
        <v>355759</v>
      </c>
      <c r="Q48" s="650"/>
    </row>
    <row r="49" spans="1:17" s="642" customFormat="1" ht="24.95" customHeight="1">
      <c r="A49" s="646"/>
      <c r="B49" s="638"/>
      <c r="C49" s="685" t="s">
        <v>940</v>
      </c>
      <c r="D49" s="685" t="s">
        <v>55</v>
      </c>
      <c r="E49" s="685">
        <v>14735</v>
      </c>
      <c r="F49" s="685">
        <v>8394</v>
      </c>
      <c r="G49" s="685">
        <v>2164</v>
      </c>
      <c r="H49" s="685">
        <v>5041</v>
      </c>
      <c r="I49" s="685">
        <v>37023</v>
      </c>
      <c r="J49" s="685">
        <v>30508</v>
      </c>
      <c r="K49" s="685">
        <v>5572</v>
      </c>
      <c r="L49" s="685">
        <v>14815</v>
      </c>
      <c r="M49" s="685">
        <v>30837</v>
      </c>
      <c r="N49" s="685">
        <v>32988</v>
      </c>
      <c r="O49" s="685">
        <v>129858</v>
      </c>
      <c r="P49" s="658">
        <v>135739</v>
      </c>
      <c r="Q49" s="650"/>
    </row>
    <row r="50" spans="1:17" s="642" customFormat="1" ht="24.95" customHeight="1">
      <c r="A50" s="646"/>
      <c r="B50" s="638"/>
      <c r="C50" s="685" t="s">
        <v>940</v>
      </c>
      <c r="D50" s="685" t="s">
        <v>56</v>
      </c>
      <c r="E50" s="685">
        <v>500</v>
      </c>
      <c r="F50" s="685">
        <v>1048</v>
      </c>
      <c r="G50" s="685">
        <v>130</v>
      </c>
      <c r="H50" s="685">
        <v>0</v>
      </c>
      <c r="I50" s="685">
        <v>1121</v>
      </c>
      <c r="J50" s="685">
        <v>0</v>
      </c>
      <c r="K50" s="685">
        <v>0</v>
      </c>
      <c r="L50" s="685">
        <v>0</v>
      </c>
      <c r="M50" s="685">
        <v>10</v>
      </c>
      <c r="N50" s="685">
        <v>106</v>
      </c>
      <c r="O50" s="685">
        <v>7849</v>
      </c>
      <c r="P50" s="658">
        <v>3492</v>
      </c>
      <c r="Q50" s="650"/>
    </row>
    <row r="51" spans="1:17" s="642" customFormat="1" ht="24.95" customHeight="1">
      <c r="A51" s="646"/>
      <c r="B51" s="638"/>
      <c r="C51" s="685" t="s">
        <v>940</v>
      </c>
      <c r="D51" s="685" t="s">
        <v>948</v>
      </c>
      <c r="E51" s="685">
        <v>43389</v>
      </c>
      <c r="F51" s="685">
        <v>2634</v>
      </c>
      <c r="G51" s="685">
        <v>1258</v>
      </c>
      <c r="H51" s="685">
        <v>2172</v>
      </c>
      <c r="I51" s="685">
        <v>2056</v>
      </c>
      <c r="J51" s="685">
        <v>1045</v>
      </c>
      <c r="K51" s="685">
        <v>1486</v>
      </c>
      <c r="L51" s="685">
        <v>8199</v>
      </c>
      <c r="M51" s="685">
        <v>2737</v>
      </c>
      <c r="N51" s="685">
        <v>7236</v>
      </c>
      <c r="O51" s="685">
        <v>7018</v>
      </c>
      <c r="P51" s="658">
        <v>7642</v>
      </c>
      <c r="Q51" s="650"/>
    </row>
    <row r="52" spans="1:17" s="642" customFormat="1" ht="24.95" customHeight="1">
      <c r="A52" s="646"/>
      <c r="B52" s="638"/>
      <c r="C52" s="405"/>
      <c r="D52" s="405"/>
      <c r="E52" s="658"/>
      <c r="F52" s="658"/>
      <c r="G52" s="658"/>
      <c r="H52" s="658"/>
      <c r="I52" s="658"/>
      <c r="J52" s="658"/>
      <c r="K52" s="658"/>
      <c r="L52" s="658"/>
      <c r="M52" s="658"/>
      <c r="N52" s="655"/>
      <c r="O52" s="652"/>
      <c r="P52" s="652"/>
    </row>
    <row r="53" spans="1:17" s="642" customFormat="1" ht="24.95" customHeight="1">
      <c r="A53" s="637"/>
      <c r="B53" s="650"/>
    </row>
    <row r="54" spans="1:17" s="642" customFormat="1" ht="24.95" customHeight="1">
      <c r="A54" s="637"/>
      <c r="B54" s="650"/>
    </row>
    <row r="55" spans="1:17" s="642" customFormat="1" ht="24.95" customHeight="1">
      <c r="A55" s="637"/>
      <c r="B55" s="650"/>
    </row>
    <row r="56" spans="1:17" s="642" customFormat="1" ht="24.95" customHeight="1">
      <c r="A56" s="637"/>
      <c r="B56" s="650"/>
    </row>
    <row r="57" spans="1:17" s="642" customFormat="1" ht="24.95" customHeight="1">
      <c r="A57" s="637"/>
      <c r="B57" s="650"/>
    </row>
    <row r="58" spans="1:17" s="642" customFormat="1" ht="24.95" customHeight="1">
      <c r="A58" s="637"/>
      <c r="B58" s="650"/>
    </row>
    <row r="59" spans="1:17" s="642" customFormat="1" ht="24.95" customHeight="1">
      <c r="A59" s="637"/>
      <c r="B59" s="650"/>
    </row>
    <row r="60" spans="1:17" s="642" customFormat="1" ht="24.95" customHeight="1">
      <c r="A60" s="637"/>
      <c r="B60" s="650"/>
    </row>
    <row r="61" spans="1:17" s="642" customFormat="1" ht="24.95" customHeight="1">
      <c r="A61" s="637"/>
      <c r="B61" s="650"/>
    </row>
    <row r="62" spans="1:17" s="642" customFormat="1" ht="24.95" customHeight="1">
      <c r="A62" s="637"/>
      <c r="B62" s="650"/>
    </row>
    <row r="63" spans="1:17" s="642" customFormat="1" ht="24.95" customHeight="1">
      <c r="A63" s="637"/>
      <c r="B63" s="650"/>
    </row>
    <row r="64" spans="1:17" s="642" customFormat="1" ht="24.95" customHeight="1">
      <c r="A64" s="637"/>
      <c r="B64" s="650"/>
    </row>
    <row r="65" spans="1:2" s="642" customFormat="1" ht="24.95" customHeight="1">
      <c r="A65" s="637"/>
      <c r="B65" s="650"/>
    </row>
    <row r="66" spans="1:2" s="642" customFormat="1" ht="24.95" customHeight="1">
      <c r="A66" s="637"/>
      <c r="B66" s="650"/>
    </row>
    <row r="67" spans="1:2" s="642" customFormat="1" ht="24.95" customHeight="1">
      <c r="A67" s="637"/>
      <c r="B67" s="650"/>
    </row>
    <row r="68" spans="1:2" s="642" customFormat="1" ht="24.95" customHeight="1">
      <c r="A68" s="637"/>
      <c r="B68" s="650"/>
    </row>
    <row r="69" spans="1:2" s="642" customFormat="1" ht="24.95" customHeight="1">
      <c r="A69" s="637"/>
      <c r="B69" s="650"/>
    </row>
    <row r="70" spans="1:2" s="642" customFormat="1" ht="24.95" customHeight="1">
      <c r="A70" s="637"/>
      <c r="B70" s="650"/>
    </row>
    <row r="71" spans="1:2" s="642" customFormat="1" ht="24.95" customHeight="1">
      <c r="A71" s="637"/>
      <c r="B71" s="650"/>
    </row>
    <row r="72" spans="1:2" s="642" customFormat="1" ht="24.95" customHeight="1">
      <c r="A72" s="637"/>
      <c r="B72" s="650"/>
    </row>
    <row r="73" spans="1:2" s="642" customFormat="1" ht="24.95" customHeight="1">
      <c r="A73" s="637"/>
      <c r="B73" s="650"/>
    </row>
    <row r="74" spans="1:2" s="642" customFormat="1" ht="24.95" customHeight="1">
      <c r="A74" s="637"/>
      <c r="B74" s="650"/>
    </row>
    <row r="75" spans="1:2" s="642" customFormat="1" ht="24.95" customHeight="1">
      <c r="A75" s="637"/>
      <c r="B75" s="650"/>
    </row>
    <row r="76" spans="1:2" s="642" customFormat="1" ht="24.95" customHeight="1">
      <c r="A76" s="637"/>
      <c r="B76" s="650"/>
    </row>
    <row r="77" spans="1:2" s="642" customFormat="1" ht="24.95" customHeight="1">
      <c r="A77" s="637"/>
      <c r="B77" s="650"/>
    </row>
    <row r="78" spans="1:2" s="642" customFormat="1" ht="24.95" customHeight="1">
      <c r="A78" s="637"/>
      <c r="B78" s="650"/>
    </row>
    <row r="79" spans="1:2" s="642" customFormat="1" ht="24.95" customHeight="1">
      <c r="A79" s="637"/>
      <c r="B79" s="650"/>
    </row>
    <row r="80" spans="1:2" s="642" customFormat="1" ht="24.95" customHeight="1">
      <c r="A80" s="637"/>
      <c r="B80" s="650"/>
    </row>
    <row r="81" spans="1:2" s="642" customFormat="1" ht="24.95" customHeight="1">
      <c r="A81" s="637"/>
      <c r="B81" s="650"/>
    </row>
    <row r="82" spans="1:2" ht="12.75" customHeight="1"/>
    <row r="83" spans="1:2" ht="12.75" customHeight="1"/>
    <row r="84" spans="1:2" ht="12.75" customHeight="1"/>
    <row r="85" spans="1:2" ht="12.75" customHeight="1"/>
    <row r="86" spans="1:2" ht="12.75" customHeight="1"/>
    <row r="87" spans="1:2" ht="12.75" customHeight="1"/>
    <row r="88" spans="1:2" ht="12.75" customHeight="1"/>
    <row r="89" spans="1:2" ht="12.75" customHeight="1"/>
    <row r="90" spans="1:2" ht="12.75" customHeight="1"/>
    <row r="91" spans="1:2" ht="12.75" customHeight="1"/>
    <row r="92" spans="1:2" ht="12.75" customHeight="1"/>
    <row r="93" spans="1:2" ht="12.75" customHeight="1"/>
    <row r="94" spans="1:2" ht="12.75" customHeight="1"/>
    <row r="95" spans="1:2" ht="12.75" customHeight="1"/>
    <row r="96" spans="1: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sheetData>
  <sheetProtection algorithmName="SHA-512" hashValue="h/OlBwV2j7moJnVDgfWOto5GbXshq+yOH3we5/zNv9NTJLF+1jjmB2MvE1yAmUS90ZKLi6L+sAlfVpaaNQkGHQ==" saltValue="5SuN7URv03H+c2hDbvN/9A==" spinCount="100000" sheet="1" objects="1" scenarios="1" formatColumns="0" formatRows="0" autoFilter="0"/>
  <mergeCells count="14">
    <mergeCell ref="D6:I6"/>
    <mergeCell ref="D12:I12"/>
    <mergeCell ref="C19:D19"/>
    <mergeCell ref="C18:D18"/>
    <mergeCell ref="C17:D17"/>
    <mergeCell ref="C16:D16"/>
    <mergeCell ref="C15:D15"/>
    <mergeCell ref="C14:D14"/>
    <mergeCell ref="D39:I39"/>
    <mergeCell ref="C36:D36"/>
    <mergeCell ref="C7:K7"/>
    <mergeCell ref="C8:D8"/>
    <mergeCell ref="C24:D24"/>
    <mergeCell ref="D22:I22"/>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A6177-7A9A-4526-8CE5-4155B1BC442C}">
  <sheetPr>
    <tabColor rgb="FFFCB316"/>
  </sheetPr>
  <dimension ref="A1:AT787"/>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45" customWidth="1"/>
    <col min="2" max="2" width="3.7109375" style="32" customWidth="1"/>
    <col min="3" max="9" width="20.85546875" style="17" customWidth="1"/>
    <col min="10" max="12" width="16.85546875" style="17" customWidth="1"/>
    <col min="13" max="13" width="6.85546875" style="17" customWidth="1"/>
    <col min="14" max="21" width="14.140625" style="17" hidden="1" customWidth="1"/>
    <col min="22" max="23" width="30" style="17" hidden="1" customWidth="1"/>
    <col min="24" max="33" width="18.140625" style="17" hidden="1" customWidth="1"/>
    <col min="34" max="16384" width="0" style="17" hidden="1"/>
  </cols>
  <sheetData>
    <row r="1" spans="1:46" ht="24.95" customHeight="1">
      <c r="A1" s="22"/>
      <c r="B1" s="13"/>
      <c r="C1" s="13"/>
      <c r="D1" s="13"/>
      <c r="E1" s="14"/>
      <c r="F1" s="15"/>
      <c r="G1" s="15"/>
      <c r="H1" s="15"/>
      <c r="I1" s="15"/>
      <c r="J1" s="15"/>
      <c r="K1" s="15"/>
      <c r="L1" s="15"/>
      <c r="M1" s="16"/>
      <c r="O1" s="18"/>
      <c r="P1" s="18"/>
      <c r="Q1" s="18"/>
      <c r="R1" s="18"/>
      <c r="S1" s="18"/>
      <c r="T1" s="18"/>
      <c r="U1" s="19"/>
      <c r="V1" s="20"/>
      <c r="W1" s="20"/>
      <c r="X1" s="20"/>
      <c r="Y1" s="20"/>
      <c r="Z1" s="21"/>
      <c r="AA1" s="20"/>
      <c r="AB1" s="20"/>
      <c r="AC1" s="20"/>
      <c r="AD1" s="20"/>
      <c r="AE1" s="20"/>
      <c r="AF1" s="20"/>
      <c r="AG1" s="20"/>
      <c r="AH1" s="20"/>
      <c r="AI1" s="20"/>
      <c r="AJ1" s="20"/>
      <c r="AK1" s="20"/>
      <c r="AL1" s="20"/>
      <c r="AM1" s="20"/>
      <c r="AN1" s="20"/>
      <c r="AO1" s="21"/>
      <c r="AP1" s="20"/>
      <c r="AQ1" s="20"/>
      <c r="AR1" s="20"/>
      <c r="AS1" s="20"/>
    </row>
    <row r="2" spans="1:46" ht="24.95" customHeight="1">
      <c r="A2" s="22"/>
      <c r="B2" s="13"/>
      <c r="C2" s="13"/>
      <c r="D2" s="13"/>
      <c r="E2" s="14"/>
      <c r="F2" s="16"/>
      <c r="G2" s="16"/>
      <c r="H2" s="15"/>
      <c r="I2" s="15"/>
      <c r="J2" s="15"/>
      <c r="K2" s="15"/>
      <c r="L2" s="15"/>
      <c r="M2" s="16"/>
      <c r="O2" s="18"/>
      <c r="P2" s="18"/>
      <c r="Q2" s="18"/>
      <c r="R2" s="18"/>
      <c r="S2" s="18"/>
      <c r="T2" s="18"/>
      <c r="U2" s="19"/>
      <c r="V2" s="20"/>
      <c r="W2" s="20"/>
      <c r="X2" s="20"/>
      <c r="Y2" s="20"/>
      <c r="Z2" s="21"/>
      <c r="AA2" s="20"/>
      <c r="AB2" s="20"/>
      <c r="AC2" s="20"/>
      <c r="AD2" s="20"/>
      <c r="AE2" s="20"/>
      <c r="AF2" s="20"/>
      <c r="AG2" s="20"/>
      <c r="AH2" s="20"/>
      <c r="AI2" s="20"/>
      <c r="AJ2" s="20"/>
      <c r="AK2" s="20"/>
      <c r="AL2" s="20"/>
      <c r="AM2" s="20"/>
      <c r="AN2" s="20"/>
      <c r="AO2" s="21"/>
      <c r="AP2" s="20"/>
      <c r="AQ2" s="20"/>
      <c r="AR2" s="20"/>
      <c r="AS2" s="20"/>
    </row>
    <row r="3" spans="1:46" ht="24.95" customHeight="1">
      <c r="A3" s="22"/>
      <c r="B3" s="15"/>
      <c r="C3" s="57" t="str">
        <f>Índice!B6</f>
        <v>FOREWORD</v>
      </c>
      <c r="D3" s="48"/>
      <c r="E3" s="229" t="s">
        <v>177</v>
      </c>
      <c r="F3" s="229" t="s">
        <v>178</v>
      </c>
      <c r="G3" s="229" t="s">
        <v>179</v>
      </c>
      <c r="H3" s="48"/>
      <c r="I3" s="48"/>
      <c r="J3" s="48"/>
      <c r="K3" s="48"/>
      <c r="L3" s="48"/>
      <c r="M3" s="23"/>
      <c r="N3" s="24"/>
      <c r="O3" s="25"/>
      <c r="P3" s="25"/>
      <c r="Q3" s="25"/>
      <c r="R3" s="25"/>
      <c r="S3" s="25"/>
      <c r="T3" s="25"/>
      <c r="U3" s="26"/>
      <c r="V3" s="27"/>
      <c r="W3" s="27"/>
      <c r="X3" s="27"/>
      <c r="Y3" s="27"/>
      <c r="Z3" s="28"/>
      <c r="AA3" s="27"/>
      <c r="AB3" s="27"/>
      <c r="AC3" s="27"/>
      <c r="AD3" s="27"/>
      <c r="AE3" s="27"/>
      <c r="AF3" s="27"/>
      <c r="AG3" s="27"/>
      <c r="AH3" s="27"/>
      <c r="AI3" s="27"/>
      <c r="AJ3" s="27"/>
      <c r="AK3" s="27"/>
      <c r="AL3" s="27"/>
      <c r="AM3" s="27"/>
      <c r="AN3" s="27"/>
      <c r="AO3" s="21"/>
      <c r="AP3" s="20"/>
      <c r="AQ3" s="20"/>
      <c r="AR3" s="20"/>
      <c r="AS3" s="20"/>
    </row>
    <row r="4" spans="1:46" ht="24.95" customHeight="1">
      <c r="A4" s="22"/>
      <c r="B4" s="15"/>
      <c r="C4" s="118" t="str">
        <f>Índice!C6</f>
        <v>About this report</v>
      </c>
      <c r="D4" s="56"/>
      <c r="E4" s="165"/>
      <c r="F4" s="165"/>
      <c r="G4" s="165"/>
      <c r="H4" s="56"/>
      <c r="I4" s="56"/>
      <c r="J4" s="56"/>
      <c r="K4" s="56"/>
      <c r="L4" s="56"/>
      <c r="M4" s="23"/>
      <c r="N4" s="24"/>
      <c r="O4" s="25"/>
      <c r="P4" s="25"/>
      <c r="Q4" s="25"/>
      <c r="R4" s="25"/>
      <c r="S4" s="25"/>
      <c r="T4" s="25"/>
      <c r="U4" s="26"/>
      <c r="V4" s="27"/>
      <c r="W4" s="27"/>
      <c r="X4" s="27"/>
      <c r="Y4" s="27"/>
      <c r="Z4" s="28"/>
      <c r="AA4" s="27"/>
      <c r="AB4" s="27"/>
      <c r="AC4" s="27"/>
      <c r="AD4" s="27"/>
      <c r="AE4" s="27"/>
      <c r="AF4" s="27"/>
      <c r="AG4" s="27"/>
      <c r="AH4" s="27"/>
      <c r="AI4" s="27"/>
      <c r="AJ4" s="27"/>
      <c r="AK4" s="27"/>
      <c r="AL4" s="27"/>
      <c r="AM4" s="27"/>
      <c r="AN4" s="27"/>
      <c r="AO4" s="21"/>
      <c r="AP4" s="20"/>
      <c r="AQ4" s="20"/>
      <c r="AR4" s="20"/>
      <c r="AS4" s="20"/>
      <c r="AT4" s="32"/>
    </row>
    <row r="5" spans="1:46" ht="24.95" customHeight="1">
      <c r="A5" s="22"/>
      <c r="B5" s="15"/>
      <c r="C5" s="55"/>
      <c r="D5" s="56"/>
      <c r="E5" s="56"/>
      <c r="F5" s="56"/>
      <c r="G5" s="56"/>
      <c r="H5" s="56"/>
      <c r="I5" s="56"/>
      <c r="J5" s="56"/>
      <c r="K5" s="56"/>
      <c r="L5" s="56"/>
      <c r="M5" s="23"/>
      <c r="N5" s="24"/>
      <c r="O5" s="25"/>
      <c r="P5" s="25"/>
      <c r="Q5" s="25"/>
      <c r="R5" s="25"/>
      <c r="S5" s="25"/>
      <c r="T5" s="25"/>
      <c r="U5" s="26"/>
      <c r="V5" s="27"/>
      <c r="W5" s="27"/>
      <c r="X5" s="27"/>
      <c r="Y5" s="27"/>
      <c r="Z5" s="28"/>
      <c r="AA5" s="27"/>
      <c r="AB5" s="27"/>
      <c r="AC5" s="27"/>
      <c r="AD5" s="27"/>
      <c r="AE5" s="27"/>
      <c r="AF5" s="27"/>
      <c r="AG5" s="27"/>
      <c r="AH5" s="27"/>
      <c r="AI5" s="27"/>
      <c r="AJ5" s="27"/>
      <c r="AK5" s="27"/>
      <c r="AL5" s="27"/>
      <c r="AM5" s="27"/>
      <c r="AN5" s="27"/>
      <c r="AO5" s="21"/>
      <c r="AP5" s="20"/>
      <c r="AQ5" s="20"/>
      <c r="AR5" s="20"/>
      <c r="AS5" s="20"/>
      <c r="AT5" s="32"/>
    </row>
    <row r="6" spans="1:46" ht="24.95" customHeight="1">
      <c r="A6" s="22"/>
      <c r="B6" s="15"/>
      <c r="C6" s="690" t="str">
        <f>Índice!D6</f>
        <v xml:space="preserve">GRI 2-2 </v>
      </c>
      <c r="D6" s="720" t="str">
        <f>Índice!E6</f>
        <v>Companies included in the organization’s sustainability reporting</v>
      </c>
      <c r="E6" s="721"/>
      <c r="F6" s="721"/>
      <c r="G6" s="721"/>
      <c r="H6" s="721"/>
      <c r="I6" s="721"/>
      <c r="J6" s="40"/>
      <c r="K6" s="40"/>
      <c r="L6" s="40"/>
      <c r="M6" s="29"/>
      <c r="N6" s="30"/>
      <c r="O6" s="31"/>
      <c r="P6" s="31"/>
      <c r="Q6" s="31"/>
      <c r="R6" s="31"/>
      <c r="S6" s="31"/>
      <c r="T6" s="31"/>
      <c r="U6" s="31"/>
      <c r="V6" s="24"/>
      <c r="W6" s="24"/>
      <c r="X6" s="24"/>
      <c r="Y6" s="24"/>
      <c r="Z6" s="24"/>
      <c r="AA6" s="24"/>
      <c r="AB6" s="24"/>
      <c r="AC6" s="24"/>
      <c r="AD6" s="24"/>
      <c r="AE6" s="24"/>
      <c r="AF6" s="24"/>
      <c r="AG6" s="24"/>
      <c r="AH6" s="24"/>
      <c r="AI6" s="24"/>
      <c r="AJ6" s="24"/>
      <c r="AK6" s="24"/>
      <c r="AL6" s="24"/>
      <c r="AM6" s="24"/>
      <c r="AN6" s="24"/>
      <c r="AO6" s="24"/>
      <c r="AP6" s="24"/>
      <c r="AQ6" s="24"/>
      <c r="AR6" s="24"/>
      <c r="AS6" s="24"/>
      <c r="AT6" s="32"/>
    </row>
    <row r="7" spans="1:46" ht="24.95" customHeight="1">
      <c r="A7" s="33"/>
      <c r="B7" s="34"/>
      <c r="C7" s="714" t="s">
        <v>377</v>
      </c>
      <c r="D7" s="715"/>
      <c r="E7" s="715"/>
      <c r="F7" s="715"/>
      <c r="G7" s="715"/>
      <c r="H7" s="715"/>
      <c r="I7" s="715"/>
      <c r="J7" s="42"/>
      <c r="K7" s="42"/>
      <c r="L7" s="42"/>
      <c r="M7" s="35"/>
      <c r="N7" s="36"/>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32"/>
    </row>
    <row r="8" spans="1:46" ht="24.95" customHeight="1">
      <c r="A8" s="33"/>
      <c r="B8" s="34"/>
      <c r="C8" s="716"/>
      <c r="D8" s="717"/>
      <c r="E8" s="717"/>
      <c r="F8" s="717"/>
      <c r="G8" s="717"/>
      <c r="H8" s="717"/>
      <c r="I8" s="717"/>
      <c r="J8" s="42"/>
      <c r="K8" s="42"/>
      <c r="L8" s="42"/>
      <c r="M8" s="37"/>
      <c r="N8" s="36"/>
      <c r="O8" s="38"/>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32"/>
    </row>
    <row r="9" spans="1:46" ht="24.95" customHeight="1">
      <c r="A9" s="33"/>
      <c r="B9" s="34"/>
      <c r="C9" s="716"/>
      <c r="D9" s="717"/>
      <c r="E9" s="717"/>
      <c r="F9" s="717"/>
      <c r="G9" s="717"/>
      <c r="H9" s="717"/>
      <c r="I9" s="717"/>
      <c r="J9" s="42"/>
      <c r="K9" s="42"/>
      <c r="L9" s="42"/>
      <c r="M9" s="37"/>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32"/>
    </row>
    <row r="10" spans="1:46" ht="24.95" customHeight="1">
      <c r="A10" s="33"/>
      <c r="B10" s="34"/>
      <c r="C10" s="716"/>
      <c r="D10" s="717"/>
      <c r="E10" s="717"/>
      <c r="F10" s="717"/>
      <c r="G10" s="717"/>
      <c r="H10" s="717"/>
      <c r="I10" s="717"/>
      <c r="J10" s="42"/>
      <c r="K10" s="42"/>
      <c r="L10" s="42"/>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32"/>
    </row>
    <row r="11" spans="1:46" ht="24.95" customHeight="1">
      <c r="A11" s="22"/>
      <c r="B11" s="34"/>
      <c r="C11" s="716"/>
      <c r="D11" s="717"/>
      <c r="E11" s="717"/>
      <c r="F11" s="717"/>
      <c r="G11" s="717"/>
      <c r="H11" s="717"/>
      <c r="I11" s="717"/>
      <c r="J11" s="42"/>
      <c r="K11" s="42"/>
      <c r="L11" s="42"/>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32"/>
    </row>
    <row r="12" spans="1:46" ht="24.95" customHeight="1">
      <c r="A12" s="22"/>
      <c r="B12" s="34"/>
      <c r="C12" s="718"/>
      <c r="D12" s="719"/>
      <c r="E12" s="719"/>
      <c r="F12" s="719"/>
      <c r="G12" s="719"/>
      <c r="H12" s="719"/>
      <c r="I12" s="719"/>
      <c r="J12" s="47"/>
      <c r="K12" s="47"/>
      <c r="L12" s="47"/>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32"/>
    </row>
    <row r="13" spans="1:46" ht="24.95" customHeight="1">
      <c r="A13" s="22"/>
      <c r="B13" s="34"/>
      <c r="C13" s="49"/>
      <c r="D13" s="50"/>
      <c r="E13" s="50"/>
      <c r="F13" s="50"/>
      <c r="G13" s="50"/>
      <c r="H13" s="50"/>
      <c r="I13" s="50"/>
      <c r="J13" s="42"/>
      <c r="K13" s="42"/>
      <c r="L13" s="42"/>
      <c r="M13" s="54"/>
      <c r="N13" s="24"/>
      <c r="O13" s="25"/>
      <c r="P13" s="25"/>
      <c r="Q13" s="25"/>
      <c r="R13" s="25"/>
      <c r="S13" s="25"/>
      <c r="T13" s="25"/>
      <c r="U13" s="26"/>
      <c r="V13" s="27"/>
      <c r="W13" s="27"/>
      <c r="X13" s="27"/>
      <c r="Y13" s="27"/>
      <c r="Z13" s="28"/>
      <c r="AA13" s="27"/>
      <c r="AB13" s="27"/>
      <c r="AC13" s="27"/>
      <c r="AD13" s="27"/>
      <c r="AE13" s="27"/>
      <c r="AF13" s="27"/>
      <c r="AG13" s="27"/>
      <c r="AH13" s="27"/>
      <c r="AI13" s="27"/>
      <c r="AJ13" s="27"/>
      <c r="AK13" s="27"/>
      <c r="AL13" s="27"/>
      <c r="AM13" s="27"/>
      <c r="AN13" s="27"/>
      <c r="AO13" s="28"/>
      <c r="AP13" s="27"/>
      <c r="AQ13" s="27"/>
      <c r="AR13" s="27"/>
      <c r="AS13" s="27"/>
      <c r="AT13" s="32"/>
    </row>
    <row r="14" spans="1:46" ht="24.95" customHeight="1">
      <c r="A14" s="22"/>
      <c r="B14" s="34"/>
      <c r="C14" s="690" t="str">
        <f>Índice!D7</f>
        <v xml:space="preserve">GRI 2-3 </v>
      </c>
      <c r="D14" s="720" t="str">
        <f>Índice!E7</f>
        <v>Reporting period, frequency and contact point</v>
      </c>
      <c r="E14" s="721"/>
      <c r="F14" s="721"/>
      <c r="G14" s="721"/>
      <c r="H14" s="721"/>
      <c r="I14" s="721"/>
      <c r="J14" s="52"/>
      <c r="K14" s="53"/>
      <c r="L14" s="53"/>
      <c r="M14" s="23"/>
      <c r="N14" s="24"/>
      <c r="O14" s="25"/>
      <c r="P14" s="25"/>
      <c r="Q14" s="25"/>
      <c r="R14" s="25"/>
      <c r="S14" s="25"/>
      <c r="T14" s="25"/>
      <c r="U14" s="26"/>
      <c r="V14" s="27"/>
      <c r="W14" s="27"/>
      <c r="X14" s="27"/>
      <c r="Y14" s="27"/>
      <c r="Z14" s="28"/>
      <c r="AA14" s="27"/>
      <c r="AB14" s="27"/>
      <c r="AC14" s="27"/>
      <c r="AD14" s="27"/>
      <c r="AE14" s="27"/>
      <c r="AF14" s="27"/>
      <c r="AG14" s="27"/>
      <c r="AH14" s="27"/>
      <c r="AI14" s="27"/>
      <c r="AJ14" s="27"/>
      <c r="AK14" s="27"/>
      <c r="AL14" s="27"/>
      <c r="AM14" s="27"/>
      <c r="AN14" s="27"/>
      <c r="AO14" s="21"/>
      <c r="AP14" s="20"/>
      <c r="AQ14" s="20"/>
      <c r="AR14" s="20"/>
      <c r="AS14" s="20"/>
    </row>
    <row r="15" spans="1:46" ht="24.95" customHeight="1">
      <c r="A15" s="22"/>
      <c r="B15" s="34"/>
      <c r="C15" s="722" t="s">
        <v>378</v>
      </c>
      <c r="D15" s="723"/>
      <c r="E15" s="723"/>
      <c r="F15" s="723"/>
      <c r="G15" s="723"/>
      <c r="H15" s="723"/>
      <c r="I15" s="723"/>
      <c r="J15" s="40"/>
      <c r="K15" s="40"/>
      <c r="L15" s="40"/>
      <c r="M15" s="29"/>
    </row>
    <row r="16" spans="1:46" ht="24.95" customHeight="1">
      <c r="A16" s="22"/>
      <c r="B16" s="34"/>
      <c r="C16" s="716"/>
      <c r="D16" s="717"/>
      <c r="E16" s="717"/>
      <c r="F16" s="717"/>
      <c r="G16" s="717"/>
      <c r="H16" s="717"/>
      <c r="I16" s="717"/>
      <c r="J16" s="42"/>
      <c r="K16" s="42"/>
      <c r="L16" s="42"/>
      <c r="M16" s="35"/>
    </row>
    <row r="17" spans="1:45" ht="24.95" customHeight="1">
      <c r="A17" s="22"/>
      <c r="B17" s="34"/>
      <c r="C17" s="46"/>
      <c r="D17" s="47"/>
      <c r="E17" s="47"/>
      <c r="F17" s="47"/>
      <c r="G17" s="47"/>
      <c r="H17" s="47"/>
      <c r="I17" s="47"/>
      <c r="J17" s="42"/>
      <c r="K17" s="42"/>
      <c r="L17" s="42"/>
      <c r="M17" s="24"/>
    </row>
    <row r="18" spans="1:45" ht="24.95" customHeight="1">
      <c r="A18" s="22"/>
      <c r="B18" s="34"/>
      <c r="C18" s="690" t="str">
        <f>Índice!D8</f>
        <v xml:space="preserve">GRI 2-14 </v>
      </c>
      <c r="D18" s="720" t="str">
        <f>Índice!E8</f>
        <v>Highest governance body’s role in sustainability reporting</v>
      </c>
      <c r="E18" s="721"/>
      <c r="F18" s="721"/>
      <c r="G18" s="721"/>
      <c r="H18" s="721"/>
      <c r="I18" s="721"/>
      <c r="J18" s="48"/>
      <c r="K18" s="48"/>
      <c r="L18" s="48"/>
      <c r="M18" s="23"/>
      <c r="N18" s="24"/>
      <c r="O18" s="25"/>
      <c r="P18" s="25"/>
      <c r="Q18" s="25"/>
      <c r="R18" s="25"/>
      <c r="S18" s="25"/>
      <c r="T18" s="25"/>
      <c r="U18" s="26"/>
      <c r="V18" s="27"/>
      <c r="W18" s="27"/>
      <c r="X18" s="27"/>
      <c r="Y18" s="27"/>
      <c r="Z18" s="28"/>
      <c r="AA18" s="27"/>
      <c r="AB18" s="27"/>
      <c r="AC18" s="27"/>
      <c r="AD18" s="27"/>
      <c r="AE18" s="27"/>
      <c r="AF18" s="27"/>
      <c r="AG18" s="27"/>
      <c r="AH18" s="27"/>
      <c r="AI18" s="27"/>
      <c r="AJ18" s="27"/>
      <c r="AK18" s="27"/>
      <c r="AL18" s="27"/>
      <c r="AM18" s="27"/>
      <c r="AN18" s="27"/>
      <c r="AO18" s="21"/>
      <c r="AP18" s="20"/>
      <c r="AQ18" s="20"/>
      <c r="AR18" s="20"/>
      <c r="AS18" s="20"/>
    </row>
    <row r="19" spans="1:45" ht="24.95" customHeight="1">
      <c r="A19" s="22"/>
      <c r="B19" s="34"/>
      <c r="C19" s="722" t="s">
        <v>379</v>
      </c>
      <c r="D19" s="723"/>
      <c r="E19" s="723"/>
      <c r="F19" s="723"/>
      <c r="G19" s="723"/>
      <c r="H19" s="723"/>
      <c r="I19" s="723"/>
      <c r="J19" s="40"/>
      <c r="K19" s="40"/>
      <c r="L19" s="40"/>
      <c r="M19" s="29"/>
    </row>
    <row r="20" spans="1:45" ht="24.95" customHeight="1">
      <c r="A20" s="22"/>
      <c r="B20" s="34"/>
      <c r="C20" s="716"/>
      <c r="D20" s="717"/>
      <c r="E20" s="717"/>
      <c r="F20" s="717"/>
      <c r="G20" s="717"/>
      <c r="H20" s="717"/>
      <c r="I20" s="717"/>
      <c r="J20" s="42"/>
      <c r="K20" s="42"/>
      <c r="L20" s="42"/>
      <c r="M20" s="35"/>
    </row>
    <row r="21" spans="1:45" ht="24.95" customHeight="1">
      <c r="A21" s="22"/>
      <c r="B21" s="34"/>
      <c r="C21" s="716"/>
      <c r="D21" s="717"/>
      <c r="E21" s="717"/>
      <c r="F21" s="717"/>
      <c r="G21" s="717"/>
      <c r="H21" s="717"/>
      <c r="I21" s="717"/>
      <c r="J21" s="42"/>
      <c r="K21" s="42"/>
      <c r="L21" s="42"/>
      <c r="M21" s="37"/>
    </row>
    <row r="22" spans="1:45" ht="24.95" customHeight="1">
      <c r="A22" s="22"/>
      <c r="B22" s="34"/>
      <c r="C22" s="716"/>
      <c r="D22" s="717"/>
      <c r="E22" s="717"/>
      <c r="F22" s="717"/>
      <c r="G22" s="717"/>
      <c r="H22" s="717"/>
      <c r="I22" s="717"/>
      <c r="J22" s="42"/>
      <c r="K22" s="42"/>
      <c r="L22" s="42"/>
      <c r="M22" s="37"/>
    </row>
    <row r="23" spans="1:45" ht="16.149999999999999" customHeight="1">
      <c r="A23" s="22"/>
      <c r="B23" s="34"/>
      <c r="C23" s="41"/>
      <c r="D23" s="42"/>
      <c r="E23" s="42"/>
      <c r="F23" s="42"/>
      <c r="G23" s="42"/>
      <c r="H23" s="42"/>
      <c r="I23" s="42"/>
      <c r="J23" s="42"/>
      <c r="K23" s="42"/>
      <c r="L23" s="42"/>
      <c r="M23" s="24"/>
    </row>
    <row r="24" spans="1:45" ht="12.75">
      <c r="A24" s="22"/>
      <c r="B24" s="34"/>
      <c r="C24" s="41"/>
      <c r="D24" s="42"/>
      <c r="E24" s="42"/>
      <c r="F24" s="42"/>
      <c r="G24" s="42"/>
      <c r="H24" s="42"/>
      <c r="I24" s="42"/>
      <c r="J24" s="42"/>
      <c r="K24" s="42"/>
      <c r="L24" s="42"/>
      <c r="M24" s="24"/>
    </row>
    <row r="25" spans="1:45" ht="12.75">
      <c r="A25" s="22"/>
      <c r="B25" s="15"/>
      <c r="C25" s="46"/>
      <c r="D25" s="47"/>
      <c r="E25" s="47"/>
      <c r="F25" s="47"/>
      <c r="G25" s="47"/>
      <c r="H25" s="47"/>
      <c r="I25" s="47"/>
      <c r="J25" s="47"/>
      <c r="K25" s="47"/>
      <c r="L25" s="47"/>
    </row>
    <row r="26" spans="1:45" ht="12.75">
      <c r="A26" s="22"/>
      <c r="B26" s="15"/>
      <c r="C26" s="39"/>
      <c r="D26" s="40"/>
      <c r="E26" s="40"/>
      <c r="F26" s="40"/>
      <c r="G26" s="40"/>
      <c r="H26" s="40"/>
      <c r="I26" s="40"/>
      <c r="J26" s="40"/>
      <c r="K26" s="40"/>
      <c r="L26" s="40"/>
    </row>
    <row r="27" spans="1:45" ht="12.75">
      <c r="A27" s="22"/>
      <c r="B27" s="15"/>
      <c r="C27" s="41"/>
      <c r="D27" s="42"/>
      <c r="E27" s="42"/>
      <c r="F27" s="42"/>
      <c r="G27" s="42"/>
      <c r="H27" s="42"/>
      <c r="I27" s="42"/>
      <c r="J27" s="42"/>
      <c r="K27" s="42"/>
      <c r="L27" s="42"/>
    </row>
    <row r="28" spans="1:45" ht="12.75">
      <c r="A28" s="22"/>
      <c r="B28" s="15"/>
      <c r="C28" s="41"/>
      <c r="D28" s="42"/>
      <c r="E28" s="42"/>
      <c r="F28" s="42"/>
      <c r="G28" s="42"/>
      <c r="H28" s="42"/>
      <c r="I28" s="42"/>
      <c r="J28" s="42"/>
      <c r="K28" s="42"/>
      <c r="L28" s="42"/>
    </row>
    <row r="29" spans="1:45" ht="12.75">
      <c r="A29" s="22"/>
      <c r="B29" s="15"/>
      <c r="C29" s="41"/>
      <c r="D29" s="42"/>
      <c r="E29" s="42"/>
      <c r="F29" s="42"/>
      <c r="G29" s="42"/>
      <c r="H29" s="42"/>
      <c r="I29" s="42"/>
      <c r="J29" s="42"/>
      <c r="K29" s="42"/>
      <c r="L29" s="42"/>
    </row>
    <row r="30" spans="1:45" ht="12.75">
      <c r="A30" s="22"/>
      <c r="B30" s="15"/>
      <c r="C30" s="41"/>
      <c r="D30" s="42"/>
      <c r="E30" s="42"/>
      <c r="F30" s="42"/>
      <c r="G30" s="42"/>
      <c r="H30" s="42"/>
      <c r="I30" s="42"/>
      <c r="J30" s="42"/>
      <c r="K30" s="42"/>
      <c r="L30" s="42"/>
    </row>
    <row r="31" spans="1:45" ht="12.75">
      <c r="A31" s="22"/>
      <c r="B31" s="15"/>
      <c r="C31" s="41"/>
      <c r="D31" s="42"/>
      <c r="E31" s="42"/>
      <c r="F31" s="42"/>
      <c r="G31" s="42"/>
      <c r="H31" s="42"/>
      <c r="I31" s="42"/>
      <c r="J31" s="42"/>
      <c r="K31" s="42"/>
      <c r="L31" s="42"/>
    </row>
    <row r="32" spans="1:45" ht="12.75">
      <c r="A32" s="22"/>
      <c r="B32" s="15"/>
      <c r="C32" s="41"/>
      <c r="D32" s="42"/>
      <c r="E32" s="42"/>
      <c r="F32" s="42"/>
      <c r="G32" s="42"/>
      <c r="H32" s="42"/>
      <c r="I32" s="42"/>
      <c r="J32" s="42"/>
      <c r="K32" s="42"/>
      <c r="L32" s="42"/>
    </row>
    <row r="33" spans="1:12" ht="12.75">
      <c r="A33" s="22"/>
      <c r="B33" s="15"/>
      <c r="C33" s="41"/>
      <c r="D33" s="42"/>
      <c r="E33" s="42"/>
      <c r="F33" s="42"/>
      <c r="G33" s="42"/>
      <c r="H33" s="42"/>
      <c r="I33" s="42"/>
      <c r="J33" s="42"/>
      <c r="K33" s="42"/>
      <c r="L33" s="42"/>
    </row>
    <row r="34" spans="1:12" ht="12.75">
      <c r="A34" s="22"/>
      <c r="B34" s="15"/>
      <c r="C34" s="41"/>
      <c r="D34" s="42"/>
      <c r="E34" s="42"/>
      <c r="F34" s="42"/>
      <c r="G34" s="42"/>
      <c r="H34" s="42"/>
      <c r="I34" s="42"/>
      <c r="J34" s="42"/>
      <c r="K34" s="42"/>
      <c r="L34" s="42"/>
    </row>
    <row r="35" spans="1:12" ht="12.75">
      <c r="A35" s="22"/>
      <c r="B35" s="15"/>
      <c r="C35" s="41"/>
      <c r="D35" s="42"/>
      <c r="E35" s="42"/>
      <c r="F35" s="42"/>
      <c r="G35" s="42"/>
      <c r="H35" s="42"/>
      <c r="I35" s="42"/>
      <c r="J35" s="42"/>
      <c r="K35" s="42"/>
      <c r="L35" s="42"/>
    </row>
    <row r="36" spans="1:12" ht="12.75">
      <c r="A36" s="22"/>
      <c r="B36" s="15"/>
      <c r="C36" s="41"/>
      <c r="D36" s="42"/>
      <c r="E36" s="42"/>
      <c r="F36" s="42"/>
      <c r="G36" s="42"/>
      <c r="H36" s="42"/>
      <c r="I36" s="42"/>
      <c r="J36" s="42"/>
      <c r="K36" s="42"/>
      <c r="L36" s="42"/>
    </row>
    <row r="37" spans="1:12" ht="12.75">
      <c r="A37" s="22"/>
      <c r="B37" s="15"/>
      <c r="C37" s="41"/>
      <c r="D37" s="42"/>
      <c r="E37" s="42"/>
      <c r="F37" s="42"/>
      <c r="G37" s="42"/>
      <c r="H37" s="42"/>
      <c r="I37" s="42"/>
      <c r="J37" s="42"/>
      <c r="K37" s="42"/>
      <c r="L37" s="42"/>
    </row>
    <row r="38" spans="1:12" ht="12.75">
      <c r="A38" s="22"/>
      <c r="B38" s="15"/>
      <c r="C38" s="41"/>
      <c r="D38" s="42"/>
      <c r="E38" s="42"/>
      <c r="F38" s="42"/>
      <c r="G38" s="42"/>
      <c r="H38" s="42"/>
      <c r="I38" s="42"/>
      <c r="J38" s="42"/>
      <c r="K38" s="42"/>
      <c r="L38" s="42"/>
    </row>
    <row r="39" spans="1:12" ht="12.75">
      <c r="A39" s="22"/>
      <c r="B39" s="15"/>
      <c r="C39" s="41"/>
      <c r="D39" s="42"/>
      <c r="E39" s="42"/>
      <c r="F39" s="42"/>
      <c r="G39" s="42"/>
      <c r="H39" s="42"/>
      <c r="I39" s="42"/>
      <c r="J39" s="42"/>
      <c r="K39" s="42"/>
      <c r="L39" s="42"/>
    </row>
    <row r="40" spans="1:12" ht="12.75">
      <c r="A40" s="22"/>
      <c r="B40" s="15"/>
      <c r="C40" s="41"/>
      <c r="D40" s="42"/>
      <c r="E40" s="42"/>
      <c r="F40" s="42"/>
      <c r="G40" s="42"/>
      <c r="H40" s="42"/>
      <c r="I40" s="42"/>
      <c r="J40" s="42"/>
      <c r="K40" s="42"/>
      <c r="L40" s="42"/>
    </row>
    <row r="41" spans="1:12" ht="12.75">
      <c r="A41" s="22"/>
      <c r="B41" s="15"/>
      <c r="C41" s="41"/>
      <c r="D41" s="42"/>
      <c r="E41" s="42"/>
      <c r="F41" s="42"/>
      <c r="G41" s="42"/>
      <c r="H41" s="42"/>
      <c r="I41" s="42"/>
      <c r="J41" s="42"/>
      <c r="K41" s="42"/>
      <c r="L41" s="42"/>
    </row>
    <row r="42" spans="1:12" ht="12.75">
      <c r="A42" s="22"/>
      <c r="B42" s="15"/>
      <c r="C42" s="41"/>
      <c r="D42" s="42"/>
      <c r="E42" s="42"/>
      <c r="F42" s="42"/>
      <c r="G42" s="42"/>
      <c r="H42" s="42"/>
      <c r="I42" s="42"/>
      <c r="J42" s="42"/>
      <c r="K42" s="42"/>
      <c r="L42" s="42"/>
    </row>
    <row r="43" spans="1:12" ht="12.75">
      <c r="A43" s="22"/>
      <c r="B43" s="15"/>
      <c r="C43" s="41"/>
      <c r="D43" s="42"/>
      <c r="E43" s="42"/>
      <c r="F43" s="42"/>
      <c r="G43" s="42"/>
      <c r="H43" s="42"/>
      <c r="I43" s="42"/>
      <c r="J43" s="42"/>
      <c r="K43" s="42"/>
      <c r="L43" s="42"/>
    </row>
    <row r="44" spans="1:12" ht="12.75">
      <c r="A44" s="22"/>
      <c r="B44" s="15"/>
      <c r="C44" s="41"/>
      <c r="D44" s="42"/>
      <c r="E44" s="42"/>
      <c r="F44" s="42"/>
      <c r="G44" s="42"/>
      <c r="H44" s="42"/>
      <c r="I44" s="42"/>
      <c r="J44" s="42"/>
      <c r="K44" s="42"/>
      <c r="L44" s="42"/>
    </row>
    <row r="45" spans="1:12" ht="12.75">
      <c r="A45" s="22"/>
      <c r="B45" s="15"/>
      <c r="C45" s="41"/>
      <c r="D45" s="42"/>
      <c r="E45" s="42"/>
      <c r="F45" s="42"/>
      <c r="G45" s="42"/>
      <c r="H45" s="42"/>
      <c r="I45" s="42"/>
      <c r="J45" s="42"/>
      <c r="K45" s="42"/>
      <c r="L45" s="42"/>
    </row>
    <row r="46" spans="1:12" ht="12.75">
      <c r="A46" s="22"/>
      <c r="B46" s="15"/>
      <c r="C46" s="41"/>
      <c r="D46" s="42"/>
      <c r="E46" s="42"/>
      <c r="F46" s="42"/>
      <c r="G46" s="42"/>
      <c r="H46" s="42"/>
      <c r="I46" s="42"/>
      <c r="J46" s="42"/>
      <c r="K46" s="42"/>
      <c r="L46" s="42"/>
    </row>
    <row r="47" spans="1:12" ht="12.75">
      <c r="A47" s="22"/>
      <c r="B47" s="15"/>
      <c r="C47" s="41"/>
      <c r="D47" s="42"/>
      <c r="E47" s="42"/>
      <c r="F47" s="42"/>
      <c r="G47" s="42"/>
      <c r="H47" s="42"/>
      <c r="I47" s="42"/>
      <c r="J47" s="42"/>
      <c r="K47" s="42"/>
      <c r="L47" s="42"/>
    </row>
    <row r="48" spans="1:12" ht="12.75">
      <c r="A48" s="22"/>
      <c r="B48" s="15"/>
      <c r="C48" s="41"/>
      <c r="D48" s="42"/>
      <c r="E48" s="42"/>
      <c r="F48" s="42"/>
      <c r="G48" s="42"/>
      <c r="H48" s="42"/>
      <c r="I48" s="42"/>
      <c r="J48" s="42"/>
      <c r="K48" s="42"/>
      <c r="L48" s="42"/>
    </row>
    <row r="49" spans="1:12" ht="12.75">
      <c r="A49" s="22"/>
      <c r="B49" s="15"/>
      <c r="C49" s="41"/>
      <c r="D49" s="42"/>
      <c r="E49" s="42"/>
      <c r="F49" s="42"/>
      <c r="G49" s="42"/>
      <c r="H49" s="42"/>
      <c r="I49" s="42"/>
      <c r="J49" s="42"/>
      <c r="K49" s="42"/>
      <c r="L49" s="42"/>
    </row>
    <row r="50" spans="1:12" ht="12.75">
      <c r="A50" s="22"/>
      <c r="B50" s="15"/>
      <c r="C50" s="41"/>
      <c r="D50" s="42"/>
      <c r="E50" s="42"/>
      <c r="F50" s="42"/>
      <c r="G50" s="42"/>
      <c r="H50" s="42"/>
      <c r="I50" s="42"/>
      <c r="J50" s="42"/>
      <c r="K50" s="42"/>
      <c r="L50" s="42"/>
    </row>
    <row r="51" spans="1:12" ht="12.75">
      <c r="A51" s="22"/>
      <c r="B51" s="15"/>
      <c r="C51" s="41"/>
      <c r="D51" s="42"/>
      <c r="E51" s="42"/>
      <c r="F51" s="42"/>
      <c r="G51" s="42"/>
      <c r="H51" s="42"/>
      <c r="I51" s="42"/>
      <c r="J51" s="42"/>
      <c r="K51" s="42"/>
      <c r="L51" s="42"/>
    </row>
    <row r="52" spans="1:12" ht="12.75">
      <c r="A52" s="22"/>
      <c r="B52" s="15"/>
      <c r="C52" s="41"/>
      <c r="D52" s="42"/>
      <c r="E52" s="42"/>
      <c r="F52" s="42"/>
      <c r="G52" s="42"/>
      <c r="H52" s="42"/>
      <c r="I52" s="42"/>
      <c r="J52" s="42"/>
      <c r="K52" s="42"/>
      <c r="L52" s="42"/>
    </row>
    <row r="53" spans="1:12" ht="12.75">
      <c r="A53" s="22"/>
      <c r="B53" s="15"/>
      <c r="C53" s="41"/>
      <c r="D53" s="42"/>
      <c r="E53" s="42"/>
      <c r="F53" s="42"/>
      <c r="G53" s="42"/>
      <c r="H53" s="42"/>
      <c r="I53" s="42"/>
      <c r="J53" s="42"/>
      <c r="K53" s="42"/>
      <c r="L53" s="42"/>
    </row>
    <row r="54" spans="1:12" ht="12.75">
      <c r="A54" s="22"/>
      <c r="B54" s="15"/>
      <c r="C54" s="41"/>
      <c r="D54" s="42"/>
      <c r="E54" s="42"/>
      <c r="F54" s="42"/>
      <c r="G54" s="42"/>
      <c r="H54" s="42"/>
      <c r="I54" s="42"/>
      <c r="J54" s="42"/>
      <c r="K54" s="42"/>
      <c r="L54" s="42"/>
    </row>
    <row r="55" spans="1:12" ht="12.75">
      <c r="A55" s="22"/>
      <c r="B55" s="15"/>
      <c r="C55" s="41"/>
      <c r="D55" s="42"/>
      <c r="E55" s="42"/>
      <c r="F55" s="42"/>
      <c r="G55" s="42"/>
      <c r="H55" s="42"/>
      <c r="I55" s="42"/>
      <c r="J55" s="42"/>
      <c r="K55" s="42"/>
      <c r="L55" s="42"/>
    </row>
    <row r="56" spans="1:12" ht="12.75">
      <c r="A56" s="22"/>
      <c r="B56" s="15"/>
      <c r="C56" s="41"/>
      <c r="D56" s="42"/>
      <c r="E56" s="42"/>
      <c r="F56" s="42"/>
      <c r="G56" s="42"/>
      <c r="H56" s="42"/>
      <c r="I56" s="42"/>
      <c r="J56" s="42"/>
      <c r="K56" s="42"/>
      <c r="L56" s="42"/>
    </row>
    <row r="57" spans="1:12" ht="15.75" customHeight="1">
      <c r="A57" s="22"/>
      <c r="B57" s="15"/>
      <c r="C57" s="41"/>
      <c r="D57" s="42"/>
      <c r="E57" s="42"/>
      <c r="F57" s="42"/>
      <c r="G57" s="42"/>
      <c r="H57" s="42"/>
      <c r="I57" s="42"/>
      <c r="J57" s="42"/>
      <c r="K57" s="42"/>
      <c r="L57" s="42"/>
    </row>
    <row r="58" spans="1:12" ht="15.75" customHeight="1">
      <c r="A58" s="22"/>
      <c r="B58" s="15"/>
    </row>
    <row r="59" spans="1:12" ht="15.75" customHeight="1">
      <c r="A59" s="22"/>
      <c r="B59" s="15"/>
    </row>
    <row r="60" spans="1:12" ht="15.75" customHeight="1">
      <c r="A60" s="22"/>
      <c r="B60" s="15"/>
    </row>
    <row r="61" spans="1:12" ht="15.75" customHeight="1">
      <c r="A61" s="22"/>
      <c r="B61" s="15"/>
    </row>
    <row r="62" spans="1:12" ht="15.75" customHeight="1">
      <c r="A62" s="22"/>
      <c r="B62" s="15"/>
    </row>
    <row r="63" spans="1:12" ht="15.75" customHeight="1">
      <c r="A63" s="22"/>
      <c r="B63" s="15"/>
    </row>
    <row r="64" spans="1:12" ht="15.75" customHeight="1">
      <c r="A64" s="22"/>
      <c r="B64" s="15"/>
    </row>
    <row r="65" spans="1:2" ht="15.75" customHeight="1">
      <c r="A65" s="22"/>
      <c r="B65" s="15"/>
    </row>
    <row r="66" spans="1:2" ht="15.75" customHeight="1">
      <c r="A66" s="22"/>
      <c r="B66" s="15"/>
    </row>
    <row r="67" spans="1:2" ht="15.75" customHeight="1">
      <c r="A67" s="22"/>
      <c r="B67" s="15"/>
    </row>
    <row r="68" spans="1:2" ht="15.75" customHeight="1">
      <c r="A68" s="22"/>
      <c r="B68" s="15"/>
    </row>
    <row r="69" spans="1:2" ht="15.75" customHeight="1">
      <c r="A69" s="22"/>
      <c r="B69" s="15"/>
    </row>
    <row r="70" spans="1:2" ht="15.75" customHeight="1">
      <c r="A70" s="22"/>
      <c r="B70" s="15"/>
    </row>
    <row r="71" spans="1:2" ht="15.75" customHeight="1">
      <c r="A71" s="22"/>
      <c r="B71" s="15"/>
    </row>
    <row r="72" spans="1:2" ht="15.75" customHeight="1">
      <c r="A72" s="22"/>
      <c r="B72" s="15"/>
    </row>
    <row r="73" spans="1:2" ht="15.75" customHeight="1">
      <c r="A73" s="22"/>
      <c r="B73" s="15"/>
    </row>
    <row r="74" spans="1:2" ht="15.75" customHeight="1">
      <c r="A74" s="22"/>
      <c r="B74" s="15"/>
    </row>
    <row r="75" spans="1:2" ht="15.75" customHeight="1">
      <c r="A75" s="22"/>
      <c r="B75" s="15"/>
    </row>
    <row r="76" spans="1:2" ht="15.75" customHeight="1">
      <c r="A76" s="22"/>
      <c r="B76" s="15"/>
    </row>
    <row r="77" spans="1:2" ht="15.75" customHeight="1">
      <c r="A77" s="22"/>
      <c r="B77" s="15"/>
    </row>
    <row r="78" spans="1:2" ht="15.75" customHeight="1">
      <c r="A78" s="22"/>
      <c r="B78" s="15"/>
    </row>
    <row r="79" spans="1:2" ht="15.75" customHeight="1">
      <c r="A79" s="22"/>
      <c r="B79" s="15"/>
    </row>
    <row r="80" spans="1:2" ht="15.75" customHeight="1">
      <c r="A80" s="43"/>
      <c r="B80" s="44"/>
    </row>
    <row r="81" spans="1:2" ht="15.75" customHeight="1">
      <c r="A81" s="22"/>
      <c r="B81" s="15"/>
    </row>
    <row r="82" spans="1:2" ht="15.75" customHeight="1">
      <c r="A82" s="22"/>
      <c r="B82" s="15"/>
    </row>
    <row r="83" spans="1:2" ht="15.75" customHeight="1"/>
    <row r="84" spans="1:2" ht="15.75" customHeight="1"/>
    <row r="85" spans="1:2" ht="15.75" customHeight="1"/>
    <row r="86" spans="1:2" ht="15.75" customHeight="1"/>
    <row r="87" spans="1:2" ht="15.75" customHeight="1"/>
    <row r="88" spans="1:2" ht="15.75" customHeight="1"/>
    <row r="89" spans="1:2" ht="15.75" customHeight="1"/>
    <row r="90" spans="1:2" ht="15.75" customHeight="1"/>
    <row r="91" spans="1:2" ht="15.75" customHeight="1"/>
    <row r="92" spans="1:2" ht="15.75" customHeight="1"/>
    <row r="93" spans="1:2" ht="15.75" customHeight="1"/>
    <row r="94" spans="1:2" ht="15.75" customHeight="1"/>
    <row r="95" spans="1:2" ht="15.75" customHeight="1"/>
    <row r="96" spans="1:2" ht="15.75" customHeight="1">
      <c r="B96" s="25"/>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spans="1:1" ht="15.75" customHeight="1"/>
    <row r="146" spans="1:1" ht="15.75" customHeight="1"/>
    <row r="147" spans="1:1" ht="15.75" customHeight="1"/>
    <row r="148" spans="1:1" ht="15.75" customHeight="1"/>
    <row r="149" spans="1:1" ht="15.75" customHeight="1">
      <c r="A149" s="45" t="s">
        <v>0</v>
      </c>
    </row>
    <row r="150" spans="1:1" ht="15.75" customHeight="1"/>
    <row r="151" spans="1:1" ht="15.75" customHeight="1"/>
    <row r="152" spans="1:1" ht="15.75" customHeight="1"/>
    <row r="153" spans="1:1" ht="15.75" customHeight="1"/>
    <row r="154" spans="1:1" ht="15.75" customHeight="1"/>
    <row r="155" spans="1:1" ht="15.75" customHeight="1"/>
    <row r="156" spans="1:1" ht="15.75" customHeight="1"/>
    <row r="157" spans="1:1" ht="15.75" customHeight="1"/>
    <row r="158" spans="1:1" ht="15.75" customHeight="1"/>
    <row r="159" spans="1:1" ht="15.75" customHeight="1"/>
    <row r="160" spans="1:1"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sheetData>
  <sheetProtection algorithmName="SHA-512" hashValue="1YEdHwWJYNuovR1GILTul0+mq/OmtWyZeysZl76z9q0oHMrBNNtg7FYILd0CzIgP2BDftu4ZXSrElp8tVhJKWw==" saltValue="Ag4FzrqQaH03aBwckHv1dg==" spinCount="100000" sheet="1" objects="1" scenarios="1" formatColumns="0" formatRows="0" autoFilter="0"/>
  <mergeCells count="6">
    <mergeCell ref="C7:I12"/>
    <mergeCell ref="D6:I6"/>
    <mergeCell ref="D14:I14"/>
    <mergeCell ref="C15:I16"/>
    <mergeCell ref="C19:I22"/>
    <mergeCell ref="D18:I18"/>
  </mergeCells>
  <hyperlinks>
    <hyperlink ref="E3" location="'Sobre este relatório'!C6" display="GRI 2-2 " xr:uid="{54C8E1EC-9BBB-47EC-B777-6D64D962C7AC}"/>
    <hyperlink ref="F3" location="'Sobre este relatório'!C14" display="GRI 2-3 " xr:uid="{F9D11505-A2FC-4675-B991-9C192C1C829C}"/>
    <hyperlink ref="G3" location="'Sobre este relatório'!C18" display="GRI 2-14 " xr:uid="{FB1C9AEE-C34A-49D5-A97D-C3CB6DAB0F8D}"/>
  </hyperlink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FF533-196F-47B8-A1F0-53D5F1BD64C4}">
  <sheetPr>
    <tabColor rgb="FFFCB316"/>
  </sheetPr>
  <dimension ref="A1:AS766"/>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45" customWidth="1"/>
    <col min="2" max="2" width="3.7109375" style="61" customWidth="1"/>
    <col min="3" max="9" width="20.85546875" style="62" customWidth="1"/>
    <col min="10" max="10" width="16.85546875" style="62" customWidth="1"/>
    <col min="11" max="11" width="16" style="62" customWidth="1"/>
    <col min="12" max="12" width="7.28515625" style="62" customWidth="1"/>
    <col min="13" max="20" width="14.140625" style="62" hidden="1" customWidth="1"/>
    <col min="21" max="22" width="30" style="62" hidden="1" customWidth="1"/>
    <col min="23" max="32" width="18.140625" style="62" hidden="1" customWidth="1"/>
    <col min="33" max="16384" width="0" style="62" hidden="1"/>
  </cols>
  <sheetData>
    <row r="1" spans="1:45" ht="24.95" customHeight="1">
      <c r="A1" s="22"/>
      <c r="B1" s="58"/>
      <c r="C1" s="58"/>
      <c r="D1" s="58"/>
      <c r="E1" s="59"/>
      <c r="F1" s="60"/>
      <c r="G1" s="60"/>
      <c r="H1" s="60"/>
      <c r="I1" s="60"/>
      <c r="J1" s="60"/>
      <c r="K1" s="60"/>
      <c r="L1" s="61"/>
      <c r="N1" s="63"/>
      <c r="O1" s="63"/>
      <c r="P1" s="63"/>
      <c r="Q1" s="63"/>
      <c r="R1" s="63"/>
      <c r="S1" s="63"/>
      <c r="T1" s="64"/>
      <c r="U1" s="65"/>
      <c r="V1" s="65"/>
      <c r="W1" s="65"/>
      <c r="X1" s="65"/>
      <c r="Y1" s="66"/>
      <c r="Z1" s="65"/>
      <c r="AA1" s="65"/>
      <c r="AB1" s="65"/>
      <c r="AC1" s="65"/>
      <c r="AD1" s="65"/>
      <c r="AE1" s="65"/>
      <c r="AF1" s="65"/>
      <c r="AG1" s="65"/>
      <c r="AH1" s="65"/>
      <c r="AI1" s="65"/>
      <c r="AJ1" s="65"/>
      <c r="AK1" s="65"/>
      <c r="AL1" s="65"/>
      <c r="AM1" s="65"/>
      <c r="AN1" s="66"/>
      <c r="AO1" s="65"/>
      <c r="AP1" s="65"/>
      <c r="AQ1" s="65"/>
      <c r="AR1" s="65"/>
    </row>
    <row r="2" spans="1:45" ht="24.95" customHeight="1">
      <c r="A2" s="22"/>
      <c r="B2" s="60"/>
      <c r="C2" s="60"/>
      <c r="D2" s="60"/>
      <c r="E2" s="95"/>
      <c r="F2" s="95"/>
      <c r="G2" s="60"/>
      <c r="H2" s="60"/>
      <c r="I2" s="60"/>
      <c r="J2" s="60"/>
      <c r="K2" s="60"/>
      <c r="L2" s="61"/>
      <c r="N2" s="63"/>
      <c r="O2" s="63"/>
      <c r="P2" s="63"/>
      <c r="Q2" s="63"/>
      <c r="R2" s="63"/>
      <c r="S2" s="63"/>
      <c r="T2" s="64"/>
      <c r="U2" s="65"/>
      <c r="V2" s="65"/>
      <c r="W2" s="65"/>
      <c r="X2" s="65"/>
      <c r="Y2" s="66"/>
      <c r="Z2" s="65"/>
      <c r="AA2" s="65"/>
      <c r="AB2" s="65"/>
      <c r="AC2" s="65"/>
      <c r="AD2" s="65"/>
      <c r="AE2" s="65"/>
      <c r="AF2" s="65"/>
      <c r="AG2" s="65"/>
      <c r="AH2" s="65"/>
      <c r="AI2" s="65"/>
      <c r="AJ2" s="65"/>
      <c r="AK2" s="65"/>
      <c r="AL2" s="65"/>
      <c r="AM2" s="65"/>
      <c r="AN2" s="66"/>
      <c r="AO2" s="65"/>
      <c r="AP2" s="65"/>
      <c r="AQ2" s="65"/>
      <c r="AR2" s="65"/>
    </row>
    <row r="3" spans="1:45" ht="24.95" customHeight="1">
      <c r="A3" s="22"/>
      <c r="B3" s="60"/>
      <c r="C3" s="57" t="str">
        <f>Índice!B9</f>
        <v>FOREWORD</v>
      </c>
      <c r="D3" s="60"/>
      <c r="E3" s="229" t="s">
        <v>60</v>
      </c>
      <c r="F3" s="229" t="s">
        <v>61</v>
      </c>
      <c r="G3" s="60"/>
      <c r="H3" s="60"/>
      <c r="I3" s="60"/>
      <c r="J3" s="60"/>
      <c r="K3" s="60"/>
      <c r="L3" s="61"/>
      <c r="N3" s="63"/>
      <c r="O3" s="63"/>
      <c r="P3" s="63"/>
      <c r="Q3" s="63"/>
      <c r="R3" s="63"/>
      <c r="S3" s="63"/>
      <c r="T3" s="64"/>
      <c r="U3" s="65"/>
      <c r="V3" s="65"/>
      <c r="W3" s="65"/>
      <c r="X3" s="65"/>
      <c r="Y3" s="66"/>
      <c r="Z3" s="65"/>
      <c r="AA3" s="65"/>
      <c r="AB3" s="65"/>
      <c r="AC3" s="65"/>
      <c r="AD3" s="65"/>
      <c r="AE3" s="65"/>
      <c r="AF3" s="65"/>
      <c r="AG3" s="65"/>
      <c r="AH3" s="65"/>
      <c r="AI3" s="65"/>
      <c r="AJ3" s="65"/>
      <c r="AK3" s="65"/>
      <c r="AL3" s="65"/>
      <c r="AM3" s="65"/>
      <c r="AN3" s="66"/>
      <c r="AO3" s="65"/>
      <c r="AP3" s="65"/>
      <c r="AQ3" s="65"/>
      <c r="AR3" s="65"/>
    </row>
    <row r="4" spans="1:45" ht="24.95" customHeight="1">
      <c r="A4" s="22"/>
      <c r="B4" s="60"/>
      <c r="C4" s="118" t="str">
        <f>Índice!C9</f>
        <v>Double materiality</v>
      </c>
      <c r="D4" s="60"/>
      <c r="E4" s="145"/>
      <c r="F4" s="145"/>
      <c r="G4" s="60"/>
      <c r="H4" s="60"/>
      <c r="I4" s="60"/>
      <c r="J4" s="60"/>
      <c r="K4" s="60"/>
      <c r="L4" s="61"/>
      <c r="N4" s="63"/>
      <c r="O4" s="63"/>
      <c r="P4" s="63"/>
      <c r="Q4" s="63"/>
      <c r="R4" s="63"/>
      <c r="S4" s="63"/>
      <c r="T4" s="64"/>
      <c r="U4" s="65"/>
      <c r="V4" s="65"/>
      <c r="W4" s="65"/>
      <c r="X4" s="65"/>
      <c r="Y4" s="66"/>
      <c r="Z4" s="65"/>
      <c r="AA4" s="65"/>
      <c r="AB4" s="65"/>
      <c r="AC4" s="65"/>
      <c r="AD4" s="65"/>
      <c r="AE4" s="65"/>
      <c r="AF4" s="65"/>
      <c r="AG4" s="65"/>
      <c r="AH4" s="65"/>
      <c r="AI4" s="65"/>
      <c r="AJ4" s="65"/>
      <c r="AK4" s="65"/>
      <c r="AL4" s="65"/>
      <c r="AM4" s="65"/>
      <c r="AN4" s="66"/>
      <c r="AO4" s="65"/>
      <c r="AP4" s="65"/>
      <c r="AQ4" s="65"/>
      <c r="AR4" s="65"/>
    </row>
    <row r="5" spans="1:45" ht="24.95" customHeight="1">
      <c r="A5" s="22"/>
      <c r="B5" s="60"/>
      <c r="C5" s="60"/>
      <c r="D5" s="60"/>
      <c r="E5" s="60"/>
      <c r="F5" s="60"/>
      <c r="G5" s="60"/>
      <c r="H5" s="60"/>
      <c r="I5" s="60"/>
      <c r="J5" s="60"/>
      <c r="K5" s="60"/>
      <c r="L5" s="61"/>
      <c r="N5" s="63"/>
      <c r="O5" s="63"/>
      <c r="P5" s="63"/>
      <c r="Q5" s="63"/>
      <c r="R5" s="63"/>
      <c r="S5" s="63"/>
      <c r="T5" s="64"/>
      <c r="U5" s="65"/>
      <c r="V5" s="65"/>
      <c r="W5" s="65"/>
      <c r="X5" s="65"/>
      <c r="Y5" s="66"/>
      <c r="Z5" s="65"/>
      <c r="AA5" s="65"/>
      <c r="AB5" s="65"/>
      <c r="AC5" s="65"/>
      <c r="AD5" s="65"/>
      <c r="AE5" s="65"/>
      <c r="AF5" s="65"/>
      <c r="AG5" s="65"/>
      <c r="AH5" s="65"/>
      <c r="AI5" s="65"/>
      <c r="AJ5" s="65"/>
      <c r="AK5" s="65"/>
      <c r="AL5" s="65"/>
      <c r="AM5" s="65"/>
      <c r="AN5" s="66"/>
      <c r="AO5" s="65"/>
      <c r="AP5" s="65"/>
      <c r="AQ5" s="65"/>
      <c r="AR5" s="65"/>
    </row>
    <row r="6" spans="1:45" ht="24.95" customHeight="1">
      <c r="A6" s="22"/>
      <c r="B6" s="62"/>
      <c r="C6" s="690" t="str">
        <f>Índice!D9</f>
        <v>GRI 3-1</v>
      </c>
      <c r="D6" s="720" t="str">
        <f>Índice!E9</f>
        <v>Process to determine material topics</v>
      </c>
      <c r="E6" s="721"/>
      <c r="F6" s="721"/>
      <c r="G6" s="721"/>
      <c r="H6" s="721"/>
      <c r="I6" s="721"/>
      <c r="J6" s="84"/>
      <c r="K6" s="84"/>
      <c r="L6" s="67"/>
      <c r="M6" s="68"/>
      <c r="N6" s="69"/>
      <c r="O6" s="69"/>
      <c r="P6" s="69"/>
      <c r="Q6" s="69"/>
      <c r="R6" s="69"/>
      <c r="S6" s="69"/>
      <c r="T6" s="70"/>
      <c r="U6" s="71"/>
      <c r="V6" s="71"/>
      <c r="W6" s="71"/>
      <c r="X6" s="71"/>
      <c r="Y6" s="72"/>
      <c r="Z6" s="71"/>
      <c r="AA6" s="71"/>
      <c r="AB6" s="71"/>
      <c r="AC6" s="71"/>
      <c r="AD6" s="71"/>
      <c r="AE6" s="71"/>
      <c r="AF6" s="71"/>
      <c r="AG6" s="71"/>
      <c r="AH6" s="71"/>
      <c r="AI6" s="71"/>
      <c r="AJ6" s="71"/>
      <c r="AK6" s="71"/>
      <c r="AL6" s="71"/>
      <c r="AM6" s="71"/>
      <c r="AN6" s="66"/>
      <c r="AO6" s="65"/>
      <c r="AP6" s="65"/>
      <c r="AQ6" s="65"/>
      <c r="AR6" s="65"/>
    </row>
    <row r="7" spans="1:45" ht="24.95" customHeight="1">
      <c r="A7" s="33"/>
      <c r="B7" s="62"/>
      <c r="C7" s="723" t="s">
        <v>380</v>
      </c>
      <c r="D7" s="723"/>
      <c r="E7" s="723"/>
      <c r="F7" s="723"/>
      <c r="G7" s="723"/>
      <c r="H7" s="723"/>
      <c r="I7" s="723"/>
      <c r="J7" s="85"/>
      <c r="K7" s="85"/>
      <c r="L7" s="73"/>
      <c r="M7" s="74"/>
      <c r="N7" s="75"/>
      <c r="O7" s="75"/>
      <c r="P7" s="75"/>
      <c r="Q7" s="75"/>
      <c r="R7" s="75"/>
      <c r="S7" s="75"/>
      <c r="T7" s="75"/>
      <c r="U7" s="68"/>
      <c r="V7" s="68"/>
      <c r="W7" s="68"/>
      <c r="X7" s="68"/>
      <c r="Y7" s="68"/>
      <c r="Z7" s="68"/>
      <c r="AA7" s="68"/>
      <c r="AB7" s="68"/>
      <c r="AC7" s="68"/>
      <c r="AD7" s="68"/>
      <c r="AE7" s="68"/>
      <c r="AF7" s="68"/>
      <c r="AG7" s="68"/>
      <c r="AH7" s="68"/>
      <c r="AI7" s="68"/>
      <c r="AJ7" s="68"/>
      <c r="AK7" s="68"/>
      <c r="AL7" s="68"/>
      <c r="AM7" s="68"/>
      <c r="AN7" s="68"/>
      <c r="AO7" s="68"/>
      <c r="AP7" s="68"/>
      <c r="AQ7" s="68"/>
      <c r="AR7" s="68"/>
      <c r="AS7" s="61"/>
    </row>
    <row r="8" spans="1:45" ht="24.95" customHeight="1">
      <c r="A8" s="33"/>
      <c r="B8" s="86"/>
      <c r="C8" s="717"/>
      <c r="D8" s="717"/>
      <c r="E8" s="717"/>
      <c r="F8" s="717"/>
      <c r="G8" s="717"/>
      <c r="H8" s="717"/>
      <c r="I8" s="717"/>
      <c r="J8" s="87"/>
      <c r="K8" s="87"/>
      <c r="L8" s="77"/>
      <c r="M8" s="74"/>
      <c r="N8" s="75"/>
      <c r="O8" s="75"/>
      <c r="P8" s="75"/>
      <c r="Q8" s="75"/>
      <c r="R8" s="75"/>
      <c r="S8" s="75"/>
      <c r="T8" s="75"/>
      <c r="U8" s="68"/>
      <c r="V8" s="68"/>
      <c r="W8" s="68"/>
      <c r="X8" s="68"/>
      <c r="Y8" s="68"/>
      <c r="Z8" s="68"/>
      <c r="AA8" s="68"/>
      <c r="AB8" s="68"/>
      <c r="AC8" s="68"/>
      <c r="AD8" s="68"/>
      <c r="AE8" s="68"/>
      <c r="AF8" s="68"/>
      <c r="AG8" s="68"/>
      <c r="AH8" s="68"/>
      <c r="AI8" s="68"/>
      <c r="AJ8" s="68"/>
      <c r="AK8" s="68"/>
      <c r="AL8" s="68"/>
      <c r="AM8" s="68"/>
      <c r="AN8" s="68"/>
      <c r="AO8" s="68"/>
      <c r="AP8" s="68"/>
      <c r="AQ8" s="68"/>
      <c r="AR8" s="68"/>
      <c r="AS8" s="61"/>
    </row>
    <row r="9" spans="1:45" ht="24.95" customHeight="1">
      <c r="A9" s="33"/>
      <c r="B9" s="86"/>
      <c r="C9" s="717"/>
      <c r="D9" s="717"/>
      <c r="E9" s="717"/>
      <c r="F9" s="717"/>
      <c r="G9" s="717"/>
      <c r="H9" s="717"/>
      <c r="I9" s="717"/>
      <c r="J9" s="87"/>
      <c r="K9" s="87"/>
      <c r="L9" s="77"/>
      <c r="M9" s="74"/>
      <c r="N9" s="75"/>
      <c r="O9" s="75"/>
      <c r="P9" s="75"/>
      <c r="Q9" s="75"/>
      <c r="R9" s="75"/>
      <c r="S9" s="75"/>
      <c r="T9" s="75"/>
      <c r="U9" s="68"/>
      <c r="V9" s="68"/>
      <c r="W9" s="68"/>
      <c r="X9" s="68"/>
      <c r="Y9" s="68"/>
      <c r="Z9" s="68"/>
      <c r="AA9" s="68"/>
      <c r="AB9" s="68"/>
      <c r="AC9" s="68"/>
      <c r="AD9" s="68"/>
      <c r="AE9" s="68"/>
      <c r="AF9" s="68"/>
      <c r="AG9" s="68"/>
      <c r="AH9" s="68"/>
      <c r="AI9" s="68"/>
      <c r="AJ9" s="68"/>
      <c r="AK9" s="68"/>
      <c r="AL9" s="68"/>
      <c r="AM9" s="68"/>
      <c r="AN9" s="68"/>
      <c r="AO9" s="68"/>
      <c r="AP9" s="68"/>
      <c r="AQ9" s="68"/>
      <c r="AR9" s="68"/>
      <c r="AS9" s="61"/>
    </row>
    <row r="10" spans="1:45" ht="24.95" customHeight="1">
      <c r="A10" s="33"/>
      <c r="B10" s="86"/>
      <c r="C10" s="717"/>
      <c r="D10" s="717"/>
      <c r="E10" s="717"/>
      <c r="F10" s="717"/>
      <c r="G10" s="717"/>
      <c r="H10" s="717"/>
      <c r="I10" s="717"/>
      <c r="J10" s="87"/>
      <c r="K10" s="87"/>
      <c r="L10" s="77"/>
      <c r="M10" s="74"/>
      <c r="N10" s="75"/>
      <c r="O10" s="75"/>
      <c r="P10" s="75"/>
      <c r="Q10" s="75"/>
      <c r="R10" s="75"/>
      <c r="S10" s="75"/>
      <c r="T10" s="75"/>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1"/>
    </row>
    <row r="11" spans="1:45" ht="24.95" customHeight="1">
      <c r="A11" s="22"/>
      <c r="B11" s="88"/>
      <c r="C11" s="717"/>
      <c r="D11" s="717"/>
      <c r="E11" s="717"/>
      <c r="F11" s="717"/>
      <c r="G11" s="717"/>
      <c r="H11" s="717"/>
      <c r="I11" s="717"/>
      <c r="J11" s="87"/>
      <c r="K11" s="87"/>
      <c r="L11" s="77"/>
      <c r="M11" s="74"/>
      <c r="N11" s="75"/>
      <c r="O11" s="75"/>
      <c r="P11" s="75"/>
      <c r="Q11" s="75"/>
      <c r="R11" s="75"/>
      <c r="S11" s="75"/>
      <c r="T11" s="75"/>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1"/>
    </row>
    <row r="12" spans="1:45" ht="24.95" customHeight="1">
      <c r="A12" s="22"/>
      <c r="B12" s="86"/>
      <c r="C12" s="717"/>
      <c r="D12" s="717"/>
      <c r="E12" s="717"/>
      <c r="F12" s="717"/>
      <c r="G12" s="717"/>
      <c r="H12" s="717"/>
      <c r="I12" s="717"/>
      <c r="J12" s="87"/>
      <c r="K12" s="87"/>
      <c r="L12" s="77"/>
      <c r="M12" s="74"/>
      <c r="N12" s="75"/>
      <c r="O12" s="75"/>
      <c r="P12" s="75"/>
      <c r="Q12" s="75"/>
      <c r="R12" s="75"/>
      <c r="S12" s="75"/>
      <c r="T12" s="75"/>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1"/>
    </row>
    <row r="13" spans="1:45" ht="24.95" customHeight="1">
      <c r="A13" s="22"/>
      <c r="B13" s="86"/>
      <c r="C13" s="717"/>
      <c r="D13" s="717"/>
      <c r="E13" s="717"/>
      <c r="F13" s="717"/>
      <c r="G13" s="717"/>
      <c r="H13" s="717"/>
      <c r="I13" s="717"/>
      <c r="J13" s="87"/>
      <c r="K13" s="87"/>
      <c r="L13" s="77"/>
      <c r="M13" s="74"/>
      <c r="N13" s="75"/>
      <c r="O13" s="75"/>
      <c r="P13" s="75"/>
      <c r="Q13" s="75"/>
      <c r="R13" s="75"/>
      <c r="S13" s="75"/>
      <c r="T13" s="75"/>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1"/>
    </row>
    <row r="14" spans="1:45" ht="24.95" customHeight="1">
      <c r="A14" s="22"/>
      <c r="B14" s="86"/>
      <c r="C14" s="717"/>
      <c r="D14" s="717"/>
      <c r="E14" s="717"/>
      <c r="F14" s="717"/>
      <c r="G14" s="717"/>
      <c r="H14" s="717"/>
      <c r="I14" s="717"/>
      <c r="J14" s="87"/>
      <c r="K14" s="87"/>
      <c r="L14" s="77"/>
      <c r="M14" s="74"/>
      <c r="N14" s="75"/>
      <c r="O14" s="75"/>
      <c r="P14" s="75"/>
      <c r="Q14" s="75"/>
      <c r="R14" s="75"/>
      <c r="S14" s="75"/>
      <c r="T14" s="75"/>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1"/>
    </row>
    <row r="15" spans="1:45" ht="24.95" customHeight="1">
      <c r="A15" s="22"/>
      <c r="B15" s="86"/>
      <c r="C15" s="717"/>
      <c r="D15" s="717"/>
      <c r="E15" s="717"/>
      <c r="F15" s="717"/>
      <c r="G15" s="717"/>
      <c r="H15" s="717"/>
      <c r="I15" s="717"/>
      <c r="J15" s="87"/>
      <c r="K15" s="87"/>
      <c r="L15" s="77"/>
      <c r="M15" s="74"/>
      <c r="N15" s="75"/>
      <c r="O15" s="75"/>
      <c r="P15" s="75"/>
      <c r="Q15" s="75"/>
      <c r="R15" s="75"/>
      <c r="S15" s="75"/>
      <c r="T15" s="75"/>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1"/>
    </row>
    <row r="16" spans="1:45" ht="24.95" customHeight="1">
      <c r="A16" s="22"/>
      <c r="B16" s="86"/>
      <c r="C16" s="717"/>
      <c r="D16" s="717"/>
      <c r="E16" s="717"/>
      <c r="F16" s="717"/>
      <c r="G16" s="717"/>
      <c r="H16" s="717"/>
      <c r="I16" s="717"/>
      <c r="J16" s="87"/>
      <c r="K16" s="87"/>
      <c r="L16" s="78"/>
      <c r="M16" s="79"/>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1"/>
    </row>
    <row r="17" spans="1:45" ht="24.95" customHeight="1">
      <c r="A17" s="22"/>
      <c r="B17" s="86"/>
      <c r="C17" s="717"/>
      <c r="D17" s="717"/>
      <c r="E17" s="717"/>
      <c r="F17" s="717"/>
      <c r="G17" s="717"/>
      <c r="H17" s="717"/>
      <c r="I17" s="717"/>
      <c r="J17" s="87"/>
      <c r="K17" s="87"/>
      <c r="L17" s="80"/>
      <c r="M17" s="79"/>
      <c r="N17" s="81"/>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1"/>
    </row>
    <row r="18" spans="1:45" ht="24.95" customHeight="1">
      <c r="A18" s="22"/>
      <c r="B18" s="62"/>
      <c r="C18" s="717"/>
      <c r="D18" s="717"/>
      <c r="E18" s="717"/>
      <c r="F18" s="717"/>
      <c r="G18" s="717"/>
      <c r="H18" s="717"/>
      <c r="I18" s="717"/>
      <c r="J18" s="84"/>
      <c r="K18" s="84"/>
      <c r="L18" s="53"/>
      <c r="M18" s="68"/>
      <c r="N18" s="69"/>
      <c r="O18" s="69"/>
      <c r="P18" s="69"/>
      <c r="Q18" s="69"/>
      <c r="R18" s="69"/>
      <c r="S18" s="69"/>
      <c r="T18" s="70"/>
      <c r="U18" s="71"/>
      <c r="V18" s="71"/>
      <c r="W18" s="71"/>
      <c r="X18" s="71"/>
      <c r="Y18" s="72"/>
      <c r="Z18" s="71"/>
      <c r="AA18" s="71"/>
      <c r="AB18" s="71"/>
      <c r="AC18" s="71"/>
      <c r="AD18" s="71"/>
      <c r="AE18" s="71"/>
      <c r="AF18" s="71"/>
      <c r="AG18" s="71"/>
      <c r="AH18" s="71"/>
      <c r="AI18" s="71"/>
      <c r="AJ18" s="71"/>
      <c r="AK18" s="71"/>
      <c r="AL18" s="71"/>
      <c r="AM18" s="71"/>
      <c r="AN18" s="66"/>
      <c r="AO18" s="65"/>
      <c r="AP18" s="65"/>
      <c r="AQ18" s="65"/>
      <c r="AR18" s="65"/>
    </row>
    <row r="19" spans="1:45" ht="24.95" customHeight="1">
      <c r="A19" s="22"/>
      <c r="B19" s="62"/>
      <c r="C19" s="717"/>
      <c r="D19" s="717"/>
      <c r="E19" s="717"/>
      <c r="F19" s="717"/>
      <c r="G19" s="717"/>
      <c r="H19" s="717"/>
      <c r="I19" s="717"/>
      <c r="J19" s="85"/>
      <c r="K19" s="85"/>
    </row>
    <row r="20" spans="1:45" ht="24.95" customHeight="1">
      <c r="A20" s="22"/>
      <c r="B20" s="88"/>
      <c r="C20" s="89"/>
      <c r="D20" s="89"/>
      <c r="E20" s="89"/>
      <c r="F20" s="89"/>
      <c r="G20" s="89"/>
      <c r="H20" s="89"/>
      <c r="I20" s="87"/>
      <c r="J20" s="87"/>
      <c r="K20" s="87"/>
    </row>
    <row r="21" spans="1:45" ht="24.95" customHeight="1">
      <c r="A21" s="22"/>
      <c r="B21" s="88"/>
      <c r="C21" s="690" t="str">
        <f>Índice!D10</f>
        <v>GRI 3-2</v>
      </c>
      <c r="D21" s="720" t="str">
        <f>Índice!E10</f>
        <v>List of material topics</v>
      </c>
      <c r="E21" s="721"/>
      <c r="F21" s="721"/>
      <c r="G21" s="721"/>
      <c r="H21" s="721"/>
      <c r="I21" s="721"/>
      <c r="J21" s="87"/>
      <c r="K21" s="87"/>
    </row>
    <row r="22" spans="1:45" ht="24.95" customHeight="1">
      <c r="A22" s="22"/>
      <c r="B22" s="88"/>
      <c r="C22" s="724" t="s">
        <v>382</v>
      </c>
      <c r="D22" s="724"/>
      <c r="E22" s="724"/>
      <c r="F22" s="724"/>
      <c r="G22" s="724"/>
      <c r="H22" s="724"/>
      <c r="I22" s="724"/>
      <c r="J22" s="87"/>
      <c r="K22" s="87"/>
    </row>
    <row r="23" spans="1:45" ht="24.95" customHeight="1">
      <c r="A23" s="22"/>
      <c r="B23" s="88"/>
      <c r="C23" s="725"/>
      <c r="D23" s="725"/>
      <c r="E23" s="725"/>
      <c r="F23" s="725"/>
      <c r="G23" s="725"/>
      <c r="H23" s="725"/>
      <c r="I23" s="725"/>
      <c r="J23" s="87"/>
      <c r="K23" s="87"/>
    </row>
    <row r="24" spans="1:45" ht="24.95" customHeight="1">
      <c r="A24" s="22"/>
      <c r="B24" s="60"/>
      <c r="C24" s="725"/>
      <c r="D24" s="725"/>
      <c r="E24" s="725"/>
      <c r="F24" s="725"/>
      <c r="G24" s="725"/>
      <c r="H24" s="725"/>
      <c r="I24" s="725"/>
    </row>
    <row r="25" spans="1:45" ht="24.95" customHeight="1">
      <c r="A25" s="22"/>
      <c r="B25" s="60"/>
      <c r="C25" s="725"/>
      <c r="D25" s="725"/>
      <c r="E25" s="725"/>
      <c r="F25" s="725"/>
      <c r="G25" s="725"/>
      <c r="H25" s="725"/>
      <c r="I25" s="725"/>
    </row>
    <row r="26" spans="1:45" ht="24.95" customHeight="1">
      <c r="A26" s="22"/>
      <c r="B26" s="60"/>
      <c r="C26" s="725"/>
      <c r="D26" s="725"/>
      <c r="E26" s="725"/>
      <c r="F26" s="725"/>
      <c r="G26" s="725"/>
      <c r="H26" s="725"/>
      <c r="I26" s="725"/>
    </row>
    <row r="27" spans="1:45" ht="24.95" customHeight="1">
      <c r="A27" s="22"/>
      <c r="B27" s="60"/>
      <c r="C27" s="725"/>
      <c r="D27" s="725"/>
      <c r="E27" s="725"/>
      <c r="F27" s="725"/>
      <c r="G27" s="725"/>
      <c r="H27" s="725"/>
      <c r="I27" s="725"/>
    </row>
    <row r="28" spans="1:45" ht="24.95" customHeight="1">
      <c r="A28" s="22"/>
      <c r="B28" s="60"/>
      <c r="C28" s="725"/>
      <c r="D28" s="725"/>
      <c r="E28" s="725"/>
      <c r="F28" s="725"/>
      <c r="G28" s="725"/>
      <c r="H28" s="725"/>
      <c r="I28" s="725"/>
    </row>
    <row r="29" spans="1:45" ht="24.95" customHeight="1">
      <c r="A29" s="22"/>
      <c r="B29" s="82"/>
      <c r="C29" s="725"/>
      <c r="D29" s="725"/>
      <c r="E29" s="725"/>
      <c r="F29" s="725"/>
      <c r="G29" s="725"/>
      <c r="H29" s="725"/>
      <c r="I29" s="725"/>
    </row>
    <row r="30" spans="1:45" ht="24.95" customHeight="1">
      <c r="A30" s="22"/>
      <c r="B30" s="60"/>
      <c r="C30" s="93"/>
      <c r="D30" s="93"/>
      <c r="E30" s="93"/>
      <c r="F30" s="93"/>
      <c r="G30" s="93"/>
      <c r="H30" s="93"/>
      <c r="I30" s="93"/>
    </row>
    <row r="31" spans="1:45" ht="24.95" customHeight="1">
      <c r="A31" s="22"/>
      <c r="B31" s="60"/>
    </row>
    <row r="32" spans="1:45" ht="24.95" customHeight="1">
      <c r="A32" s="22"/>
      <c r="B32" s="60"/>
    </row>
    <row r="33" spans="1:2" ht="24.95" customHeight="1">
      <c r="A33" s="22"/>
      <c r="B33" s="60"/>
    </row>
    <row r="34" spans="1:2" ht="24.95" customHeight="1">
      <c r="A34" s="22"/>
      <c r="B34" s="60"/>
    </row>
    <row r="35" spans="1:2" ht="24.95" customHeight="1">
      <c r="A35" s="22"/>
      <c r="B35" s="60"/>
    </row>
    <row r="36" spans="1:2" ht="24.95" hidden="1" customHeight="1">
      <c r="A36" s="22"/>
      <c r="B36" s="60"/>
    </row>
    <row r="37" spans="1:2" ht="24.95" hidden="1" customHeight="1">
      <c r="A37" s="22"/>
      <c r="B37" s="60"/>
    </row>
    <row r="38" spans="1:2" ht="24.95" hidden="1" customHeight="1">
      <c r="A38" s="22"/>
      <c r="B38" s="60"/>
    </row>
    <row r="39" spans="1:2" ht="24.95" hidden="1" customHeight="1">
      <c r="A39" s="22"/>
      <c r="B39" s="60"/>
    </row>
    <row r="40" spans="1:2" ht="24.95" hidden="1" customHeight="1">
      <c r="A40" s="22"/>
      <c r="B40" s="60"/>
    </row>
    <row r="41" spans="1:2" ht="24.95" hidden="1" customHeight="1">
      <c r="A41" s="22"/>
      <c r="B41" s="60"/>
    </row>
    <row r="42" spans="1:2" ht="24.95" hidden="1" customHeight="1">
      <c r="A42" s="22"/>
      <c r="B42" s="60"/>
    </row>
    <row r="43" spans="1:2" ht="24.95" hidden="1" customHeight="1">
      <c r="A43" s="22"/>
      <c r="B43" s="60"/>
    </row>
    <row r="44" spans="1:2" ht="24.95" hidden="1" customHeight="1">
      <c r="A44" s="22"/>
      <c r="B44" s="60"/>
    </row>
    <row r="45" spans="1:2" ht="24.95" hidden="1" customHeight="1">
      <c r="A45" s="22"/>
      <c r="B45" s="60"/>
    </row>
    <row r="46" spans="1:2" ht="24.95" hidden="1" customHeight="1">
      <c r="A46" s="22"/>
      <c r="B46" s="60"/>
    </row>
    <row r="47" spans="1:2" ht="24.95" hidden="1" customHeight="1">
      <c r="A47" s="22"/>
      <c r="B47" s="60"/>
    </row>
    <row r="48" spans="1:2" ht="24.95" hidden="1" customHeight="1">
      <c r="A48" s="22"/>
      <c r="B48" s="60"/>
    </row>
    <row r="49" spans="1:2" ht="24.95" hidden="1" customHeight="1">
      <c r="A49" s="22"/>
      <c r="B49" s="82"/>
    </row>
    <row r="50" spans="1:2" ht="24.95" hidden="1" customHeight="1">
      <c r="A50" s="22"/>
      <c r="B50" s="82"/>
    </row>
    <row r="51" spans="1:2" ht="24.95" hidden="1" customHeight="1">
      <c r="A51" s="22"/>
      <c r="B51" s="82"/>
    </row>
    <row r="52" spans="1:2" ht="24.95" hidden="1" customHeight="1">
      <c r="A52" s="22"/>
      <c r="B52" s="82"/>
    </row>
    <row r="53" spans="1:2" ht="24.95" hidden="1" customHeight="1">
      <c r="A53" s="22"/>
      <c r="B53" s="82"/>
    </row>
    <row r="54" spans="1:2" ht="24.95" hidden="1" customHeight="1">
      <c r="A54" s="22"/>
      <c r="B54" s="60"/>
    </row>
    <row r="55" spans="1:2" ht="24.95" hidden="1" customHeight="1">
      <c r="A55" s="22"/>
      <c r="B55" s="60"/>
    </row>
    <row r="56" spans="1:2" ht="24.95" hidden="1" customHeight="1">
      <c r="A56" s="22"/>
      <c r="B56" s="60"/>
    </row>
    <row r="57" spans="1:2" ht="24.95" hidden="1" customHeight="1">
      <c r="A57" s="22"/>
      <c r="B57" s="60"/>
    </row>
    <row r="58" spans="1:2" ht="24.95" hidden="1" customHeight="1">
      <c r="A58" s="22"/>
      <c r="B58" s="60"/>
    </row>
    <row r="59" spans="1:2" ht="24.95" hidden="1" customHeight="1">
      <c r="A59" s="22"/>
      <c r="B59" s="82"/>
    </row>
    <row r="60" spans="1:2" ht="15.75" hidden="1" customHeight="1">
      <c r="A60" s="22"/>
      <c r="B60" s="60"/>
    </row>
    <row r="61" spans="1:2" ht="15.75" hidden="1" customHeight="1">
      <c r="A61" s="22"/>
      <c r="B61" s="60"/>
    </row>
    <row r="62" spans="1:2" ht="15.75" hidden="1" customHeight="1">
      <c r="A62" s="22"/>
      <c r="B62" s="60"/>
    </row>
    <row r="63" spans="1:2" ht="15.75" hidden="1" customHeight="1">
      <c r="A63" s="22"/>
      <c r="B63" s="60"/>
    </row>
    <row r="64" spans="1:2" ht="15.75" hidden="1" customHeight="1">
      <c r="A64" s="22"/>
      <c r="B64" s="60"/>
    </row>
    <row r="65" spans="1:2" ht="15.75" hidden="1" customHeight="1">
      <c r="A65" s="22"/>
      <c r="B65" s="60"/>
    </row>
    <row r="66" spans="1:2" ht="15.75" hidden="1" customHeight="1">
      <c r="A66" s="22"/>
      <c r="B66" s="60"/>
    </row>
    <row r="67" spans="1:2" ht="15.75" hidden="1" customHeight="1">
      <c r="A67" s="22"/>
      <c r="B67" s="60"/>
    </row>
    <row r="68" spans="1:2" ht="15.75" hidden="1" customHeight="1">
      <c r="A68" s="22"/>
      <c r="B68" s="60"/>
    </row>
    <row r="69" spans="1:2" ht="15.75" hidden="1" customHeight="1">
      <c r="A69" s="22"/>
      <c r="B69" s="60"/>
    </row>
    <row r="70" spans="1:2" ht="15.75" hidden="1" customHeight="1">
      <c r="A70" s="22"/>
      <c r="B70" s="60"/>
    </row>
    <row r="71" spans="1:2" ht="15.75" hidden="1" customHeight="1">
      <c r="A71" s="22"/>
      <c r="B71" s="60"/>
    </row>
    <row r="72" spans="1:2" ht="15.75" hidden="1" customHeight="1">
      <c r="A72" s="22"/>
      <c r="B72" s="60"/>
    </row>
    <row r="73" spans="1:2" ht="15.75" hidden="1" customHeight="1">
      <c r="A73" s="22"/>
      <c r="B73" s="60"/>
    </row>
    <row r="74" spans="1:2" ht="15.75" hidden="1" customHeight="1">
      <c r="A74" s="22"/>
      <c r="B74" s="60"/>
    </row>
    <row r="75" spans="1:2" ht="15.75" hidden="1" customHeight="1">
      <c r="A75" s="22"/>
      <c r="B75" s="60"/>
    </row>
    <row r="76" spans="1:2" ht="15.75" hidden="1" customHeight="1">
      <c r="A76" s="22"/>
      <c r="B76" s="60"/>
    </row>
    <row r="77" spans="1:2" ht="15.75" hidden="1" customHeight="1">
      <c r="A77" s="22"/>
      <c r="B77" s="60"/>
    </row>
    <row r="78" spans="1:2" ht="15.75" hidden="1" customHeight="1">
      <c r="A78" s="22"/>
      <c r="B78" s="60"/>
    </row>
    <row r="79" spans="1:2" ht="15.75" hidden="1" customHeight="1">
      <c r="A79" s="22"/>
      <c r="B79" s="60"/>
    </row>
    <row r="80" spans="1:2" ht="15.75" hidden="1" customHeight="1">
      <c r="A80" s="43"/>
      <c r="B80" s="60"/>
    </row>
    <row r="81" spans="1:2" ht="15.75" hidden="1" customHeight="1">
      <c r="A81" s="22"/>
      <c r="B81" s="60"/>
    </row>
    <row r="82" spans="1:2" ht="15.75" hidden="1" customHeight="1">
      <c r="A82" s="22"/>
      <c r="B82" s="82"/>
    </row>
    <row r="83" spans="1:2" ht="15.75" hidden="1" customHeight="1">
      <c r="B83" s="82"/>
    </row>
    <row r="84" spans="1:2" ht="15.75" hidden="1" customHeight="1">
      <c r="B84" s="82"/>
    </row>
    <row r="85" spans="1:2" ht="15.75" hidden="1" customHeight="1">
      <c r="B85" s="82"/>
    </row>
    <row r="86" spans="1:2" ht="15.75" hidden="1" customHeight="1">
      <c r="B86" s="60"/>
    </row>
    <row r="87" spans="1:2" ht="15.75" hidden="1" customHeight="1">
      <c r="B87" s="60"/>
    </row>
    <row r="88" spans="1:2" ht="15.75" hidden="1" customHeight="1">
      <c r="B88" s="60"/>
    </row>
    <row r="89" spans="1:2" ht="15.75" hidden="1" customHeight="1">
      <c r="B89" s="60"/>
    </row>
    <row r="90" spans="1:2" ht="15.75" hidden="1" customHeight="1">
      <c r="B90" s="60"/>
    </row>
    <row r="91" spans="1:2" ht="15.75" hidden="1" customHeight="1">
      <c r="B91" s="82"/>
    </row>
    <row r="92" spans="1:2" ht="15.75" hidden="1" customHeight="1">
      <c r="B92" s="82"/>
    </row>
    <row r="93" spans="1:2" ht="15.75" hidden="1" customHeight="1">
      <c r="B93" s="82"/>
    </row>
    <row r="94" spans="1:2" ht="15.75" hidden="1" customHeight="1">
      <c r="B94" s="82"/>
    </row>
    <row r="95" spans="1:2" ht="15.75" hidden="1" customHeight="1">
      <c r="B95" s="82"/>
    </row>
    <row r="96" spans="1:2" ht="15.75" hidden="1" customHeight="1">
      <c r="B96" s="60"/>
    </row>
    <row r="97" spans="2:2" ht="15.75" hidden="1" customHeight="1">
      <c r="B97" s="60"/>
    </row>
    <row r="98" spans="2:2" ht="15.75" hidden="1" customHeight="1">
      <c r="B98" s="83"/>
    </row>
    <row r="99" spans="2:2" ht="15.75" hidden="1" customHeight="1">
      <c r="B99" s="60"/>
    </row>
    <row r="100" spans="2:2" ht="15.75" hidden="1" customHeight="1">
      <c r="B100" s="60"/>
    </row>
    <row r="101" spans="2:2" ht="15.75" hidden="1" customHeight="1">
      <c r="B101" s="60"/>
    </row>
    <row r="102" spans="2:2" ht="15.75" hidden="1" customHeight="1">
      <c r="B102" s="82"/>
    </row>
    <row r="103" spans="2:2" ht="15.75" hidden="1" customHeight="1">
      <c r="B103" s="60"/>
    </row>
    <row r="104" spans="2:2" ht="15.75" hidden="1" customHeight="1">
      <c r="B104" s="60"/>
    </row>
    <row r="105" spans="2:2" ht="15.75" hidden="1" customHeight="1">
      <c r="B105" s="60"/>
    </row>
    <row r="106" spans="2:2" ht="15.75" hidden="1" customHeight="1">
      <c r="B106" s="82"/>
    </row>
    <row r="107" spans="2:2" ht="15.75" hidden="1" customHeight="1">
      <c r="B107" s="82"/>
    </row>
    <row r="108" spans="2:2" ht="15.75" hidden="1" customHeight="1">
      <c r="B108" s="82"/>
    </row>
    <row r="109" spans="2:2" ht="15.75" hidden="1" customHeight="1">
      <c r="B109" s="83"/>
    </row>
    <row r="110" spans="2:2" ht="15.75" hidden="1" customHeight="1">
      <c r="B110" s="82"/>
    </row>
    <row r="111" spans="2:2" ht="15.75" hidden="1" customHeight="1">
      <c r="B111" s="82"/>
    </row>
    <row r="112" spans="2:2" ht="15.75" hidden="1" customHeight="1">
      <c r="B112" s="82"/>
    </row>
    <row r="113" spans="2:2" ht="15.75" hidden="1" customHeight="1">
      <c r="B113" s="82"/>
    </row>
    <row r="114" spans="2:2" ht="15.75" hidden="1" customHeight="1">
      <c r="B114" s="82"/>
    </row>
    <row r="115" spans="2:2" ht="15.75" hidden="1" customHeight="1">
      <c r="B115" s="82"/>
    </row>
    <row r="116" spans="2:2" ht="15.75" hidden="1" customHeight="1">
      <c r="B116" s="82"/>
    </row>
    <row r="117" spans="2:2" ht="15.75" hidden="1" customHeight="1">
      <c r="B117" s="82"/>
    </row>
    <row r="118" spans="2:2" ht="15.75" hidden="1" customHeight="1">
      <c r="B118" s="82"/>
    </row>
    <row r="119" spans="2:2" ht="15.75" hidden="1" customHeight="1">
      <c r="B119" s="60"/>
    </row>
    <row r="120" spans="2:2" ht="15.75" hidden="1" customHeight="1">
      <c r="B120" s="60"/>
    </row>
    <row r="121" spans="2:2" ht="15.75" hidden="1" customHeight="1">
      <c r="B121" s="60"/>
    </row>
    <row r="122" spans="2:2" ht="15.75" hidden="1" customHeight="1">
      <c r="B122" s="60"/>
    </row>
    <row r="123" spans="2:2" ht="15.75" hidden="1" customHeight="1">
      <c r="B123" s="60"/>
    </row>
    <row r="124" spans="2:2" ht="15.75" hidden="1" customHeight="1">
      <c r="B124" s="60"/>
    </row>
    <row r="125" spans="2:2" ht="15.75" hidden="1" customHeight="1">
      <c r="B125" s="60"/>
    </row>
    <row r="126" spans="2:2" ht="15.75" hidden="1" customHeight="1">
      <c r="B126" s="60"/>
    </row>
    <row r="127" spans="2:2" ht="15.75" hidden="1" customHeight="1">
      <c r="B127" s="60"/>
    </row>
    <row r="128" spans="2:2" ht="15.75" hidden="1" customHeight="1">
      <c r="B128" s="60"/>
    </row>
    <row r="129" spans="2:2" ht="15.75" hidden="1" customHeight="1">
      <c r="B129" s="60"/>
    </row>
    <row r="130" spans="2:2" ht="15.75" hidden="1" customHeight="1">
      <c r="B130" s="60"/>
    </row>
    <row r="131" spans="2:2" ht="15.75" hidden="1" customHeight="1">
      <c r="B131" s="60"/>
    </row>
    <row r="132" spans="2:2" ht="15.75" hidden="1" customHeight="1">
      <c r="B132" s="82"/>
    </row>
    <row r="133" spans="2:2" ht="15.75" hidden="1" customHeight="1">
      <c r="B133" s="82"/>
    </row>
    <row r="134" spans="2:2" ht="15.75" hidden="1" customHeight="1">
      <c r="B134" s="82"/>
    </row>
    <row r="135" spans="2:2" ht="15.75" hidden="1" customHeight="1">
      <c r="B135" s="82"/>
    </row>
    <row r="136" spans="2:2" ht="15.75" hidden="1" customHeight="1">
      <c r="B136" s="60"/>
    </row>
    <row r="137" spans="2:2" ht="15.75" hidden="1" customHeight="1">
      <c r="B137" s="82"/>
    </row>
    <row r="138" spans="2:2" ht="15.75" hidden="1" customHeight="1">
      <c r="B138" s="82"/>
    </row>
    <row r="139" spans="2:2" ht="15.75" hidden="1" customHeight="1">
      <c r="B139" s="82"/>
    </row>
    <row r="140" spans="2:2" ht="15.75" hidden="1" customHeight="1">
      <c r="B140" s="82"/>
    </row>
    <row r="141" spans="2:2" ht="15.75" hidden="1" customHeight="1">
      <c r="B141" s="82"/>
    </row>
    <row r="142" spans="2:2" ht="15.75" hidden="1" customHeight="1">
      <c r="B142" s="60"/>
    </row>
    <row r="143" spans="2:2" ht="15.75" hidden="1" customHeight="1">
      <c r="B143" s="60"/>
    </row>
    <row r="144" spans="2:2" ht="15.75" hidden="1" customHeight="1">
      <c r="B144" s="82"/>
    </row>
    <row r="145" spans="1:2" ht="15.75" hidden="1" customHeight="1">
      <c r="B145" s="82"/>
    </row>
    <row r="146" spans="1:2" ht="15.75" hidden="1" customHeight="1">
      <c r="B146" s="82"/>
    </row>
    <row r="147" spans="1:2" ht="15.75" hidden="1" customHeight="1">
      <c r="B147" s="82"/>
    </row>
    <row r="148" spans="1:2" ht="15.75" hidden="1" customHeight="1">
      <c r="B148" s="82"/>
    </row>
    <row r="149" spans="1:2" ht="15.75" hidden="1" customHeight="1">
      <c r="A149" s="45" t="s">
        <v>0</v>
      </c>
      <c r="B149" s="82"/>
    </row>
    <row r="150" spans="1:2" ht="15.75" hidden="1" customHeight="1">
      <c r="B150" s="82"/>
    </row>
    <row r="151" spans="1:2" ht="15.75" hidden="1" customHeight="1">
      <c r="B151" s="82"/>
    </row>
    <row r="152" spans="1:2" ht="15.75" hidden="1" customHeight="1">
      <c r="B152" s="82"/>
    </row>
    <row r="153" spans="1:2" ht="15.75" hidden="1" customHeight="1">
      <c r="B153" s="82"/>
    </row>
    <row r="154" spans="1:2" ht="15.75" hidden="1" customHeight="1">
      <c r="B154" s="82"/>
    </row>
    <row r="155" spans="1:2" ht="15.75" hidden="1" customHeight="1">
      <c r="B155" s="82"/>
    </row>
    <row r="156" spans="1:2" ht="15.75" hidden="1" customHeight="1">
      <c r="B156" s="82"/>
    </row>
    <row r="157" spans="1:2" ht="15.75" hidden="1" customHeight="1">
      <c r="B157" s="82"/>
    </row>
    <row r="158" spans="1:2" ht="15.75" hidden="1" customHeight="1">
      <c r="B158" s="82"/>
    </row>
    <row r="159" spans="1:2" ht="15.75" hidden="1" customHeight="1">
      <c r="B159" s="82"/>
    </row>
    <row r="160" spans="1:2" ht="15.75" hidden="1" customHeight="1">
      <c r="B160" s="60"/>
    </row>
    <row r="161" spans="2:2" ht="15.75" hidden="1" customHeight="1">
      <c r="B161" s="60"/>
    </row>
    <row r="162" spans="2:2" ht="15.75" hidden="1" customHeight="1">
      <c r="B162" s="82"/>
    </row>
    <row r="163" spans="2:2" ht="15.75" hidden="1" customHeight="1">
      <c r="B163" s="60"/>
    </row>
    <row r="164" spans="2:2" ht="15.75" hidden="1" customHeight="1">
      <c r="B164" s="60"/>
    </row>
    <row r="165" spans="2:2" ht="15.75" hidden="1" customHeight="1">
      <c r="B165" s="60"/>
    </row>
    <row r="166" spans="2:2" ht="15.75" hidden="1" customHeight="1">
      <c r="B166" s="60"/>
    </row>
    <row r="167" spans="2:2" ht="15.75" hidden="1" customHeight="1">
      <c r="B167" s="60"/>
    </row>
    <row r="168" spans="2:2" ht="15.75" hidden="1" customHeight="1">
      <c r="B168" s="60"/>
    </row>
    <row r="169" spans="2:2" ht="15.75" hidden="1" customHeight="1">
      <c r="B169" s="60"/>
    </row>
    <row r="170" spans="2:2" ht="15.75" hidden="1" customHeight="1">
      <c r="B170" s="60"/>
    </row>
    <row r="171" spans="2:2" ht="15.75" hidden="1" customHeight="1">
      <c r="B171" s="60"/>
    </row>
    <row r="172" spans="2:2" ht="15.75" hidden="1" customHeight="1">
      <c r="B172" s="60"/>
    </row>
    <row r="173" spans="2:2" ht="15.75" hidden="1" customHeight="1">
      <c r="B173" s="60"/>
    </row>
    <row r="174" spans="2:2" ht="15.75" hidden="1" customHeight="1">
      <c r="B174" s="60"/>
    </row>
    <row r="175" spans="2:2" ht="15.75" hidden="1" customHeight="1">
      <c r="B175" s="60"/>
    </row>
    <row r="176" spans="2:2" ht="15.75" hidden="1" customHeight="1">
      <c r="B176" s="60"/>
    </row>
    <row r="177" spans="2:2" ht="15.75" hidden="1" customHeight="1">
      <c r="B177" s="60"/>
    </row>
    <row r="178" spans="2:2" ht="15.75" hidden="1" customHeight="1">
      <c r="B178" s="60"/>
    </row>
    <row r="179" spans="2:2" ht="15.75" hidden="1" customHeight="1">
      <c r="B179" s="60"/>
    </row>
    <row r="180" spans="2:2" ht="15.75" hidden="1" customHeight="1">
      <c r="B180" s="60"/>
    </row>
    <row r="181" spans="2:2" ht="15.75" hidden="1" customHeight="1">
      <c r="B181" s="60"/>
    </row>
    <row r="182" spans="2:2" ht="15.75" hidden="1" customHeight="1">
      <c r="B182" s="60"/>
    </row>
    <row r="183" spans="2:2" ht="15.75" hidden="1" customHeight="1">
      <c r="B183" s="60"/>
    </row>
    <row r="184" spans="2:2" ht="15.75" hidden="1" customHeight="1">
      <c r="B184" s="60"/>
    </row>
    <row r="185" spans="2:2" ht="15.75" hidden="1" customHeight="1">
      <c r="B185" s="60"/>
    </row>
    <row r="186" spans="2:2" ht="15.75" hidden="1" customHeight="1">
      <c r="B186" s="60"/>
    </row>
    <row r="187" spans="2:2" ht="15.75" hidden="1" customHeight="1">
      <c r="B187" s="60"/>
    </row>
    <row r="188" spans="2:2" ht="15.75" hidden="1" customHeight="1">
      <c r="B188" s="60"/>
    </row>
    <row r="189" spans="2:2" ht="15.75" hidden="1" customHeight="1">
      <c r="B189" s="60"/>
    </row>
    <row r="190" spans="2:2" ht="15.75" hidden="1" customHeight="1">
      <c r="B190" s="60"/>
    </row>
    <row r="191" spans="2:2" ht="15.75" hidden="1" customHeight="1">
      <c r="B191" s="60"/>
    </row>
    <row r="192" spans="2:2" ht="15.75" hidden="1" customHeight="1">
      <c r="B192" s="60"/>
    </row>
    <row r="193" spans="2:2" ht="15.75" hidden="1" customHeight="1">
      <c r="B193" s="60"/>
    </row>
    <row r="194" spans="2:2" ht="15.75" hidden="1" customHeight="1">
      <c r="B194" s="60"/>
    </row>
    <row r="195" spans="2:2" ht="15.75" hidden="1" customHeight="1">
      <c r="B195" s="60"/>
    </row>
    <row r="196" spans="2:2" ht="15.75" hidden="1" customHeight="1">
      <c r="B196" s="60"/>
    </row>
    <row r="197" spans="2:2" ht="15.75" hidden="1" customHeight="1">
      <c r="B197" s="60"/>
    </row>
    <row r="198" spans="2:2" ht="15.75" hidden="1" customHeight="1">
      <c r="B198" s="60"/>
    </row>
    <row r="199" spans="2:2" ht="15.75" hidden="1" customHeight="1">
      <c r="B199" s="60"/>
    </row>
    <row r="200" spans="2:2" ht="15.75" hidden="1" customHeight="1">
      <c r="B200" s="60"/>
    </row>
    <row r="201" spans="2:2" ht="15.75" hidden="1" customHeight="1">
      <c r="B201" s="60"/>
    </row>
    <row r="202" spans="2:2" ht="15.75" hidden="1" customHeight="1">
      <c r="B202" s="60"/>
    </row>
    <row r="203" spans="2:2" ht="15.75" hidden="1" customHeight="1">
      <c r="B203" s="60"/>
    </row>
    <row r="204" spans="2:2" ht="15.75" hidden="1" customHeight="1">
      <c r="B204" s="60"/>
    </row>
    <row r="205" spans="2:2" ht="15.75" hidden="1" customHeight="1">
      <c r="B205" s="60"/>
    </row>
    <row r="206" spans="2:2" ht="15.75" hidden="1" customHeight="1">
      <c r="B206" s="60"/>
    </row>
    <row r="207" spans="2:2" ht="15.75" hidden="1" customHeight="1">
      <c r="B207" s="60"/>
    </row>
    <row r="208" spans="2:2" ht="15.75" hidden="1" customHeight="1">
      <c r="B208" s="60"/>
    </row>
    <row r="209" spans="2:2" ht="15.75" hidden="1" customHeight="1">
      <c r="B209" s="60"/>
    </row>
    <row r="210" spans="2:2" ht="15.75" hidden="1" customHeight="1">
      <c r="B210" s="60"/>
    </row>
    <row r="211" spans="2:2" ht="15.75" hidden="1" customHeight="1">
      <c r="B211" s="60"/>
    </row>
    <row r="212" spans="2:2" ht="15.75" hidden="1" customHeight="1">
      <c r="B212" s="60"/>
    </row>
    <row r="213" spans="2:2" ht="15.75" hidden="1" customHeight="1">
      <c r="B213" s="60"/>
    </row>
    <row r="214" spans="2:2" ht="15.75" hidden="1" customHeight="1">
      <c r="B214" s="60"/>
    </row>
    <row r="215" spans="2:2" ht="15.75" hidden="1" customHeight="1">
      <c r="B215" s="60"/>
    </row>
    <row r="216" spans="2:2" ht="15.75" hidden="1" customHeight="1">
      <c r="B216" s="60"/>
    </row>
    <row r="217" spans="2:2" ht="15.75" hidden="1" customHeight="1">
      <c r="B217" s="60"/>
    </row>
    <row r="218" spans="2:2" ht="15.75" hidden="1" customHeight="1">
      <c r="B218" s="60"/>
    </row>
    <row r="219" spans="2:2" ht="15.75" hidden="1" customHeight="1">
      <c r="B219" s="60"/>
    </row>
    <row r="220" spans="2:2" ht="15.75" hidden="1" customHeight="1">
      <c r="B220" s="60"/>
    </row>
    <row r="221" spans="2:2" ht="15.75" hidden="1" customHeight="1">
      <c r="B221" s="60"/>
    </row>
    <row r="222" spans="2:2" ht="15.75" hidden="1" customHeight="1">
      <c r="B222" s="60"/>
    </row>
    <row r="223" spans="2:2" ht="15.75" hidden="1" customHeight="1">
      <c r="B223" s="60"/>
    </row>
    <row r="224" spans="2:2" ht="15.75" hidden="1" customHeight="1">
      <c r="B224" s="60"/>
    </row>
    <row r="225" spans="2:2" ht="15.75" hidden="1" customHeight="1">
      <c r="B225" s="60"/>
    </row>
    <row r="226" spans="2:2" ht="15.75" hidden="1" customHeight="1">
      <c r="B226" s="60"/>
    </row>
    <row r="227" spans="2:2" ht="15.75" hidden="1" customHeight="1">
      <c r="B227" s="82"/>
    </row>
    <row r="228" spans="2:2" ht="15.75" hidden="1" customHeight="1">
      <c r="B228" s="60"/>
    </row>
    <row r="229" spans="2:2" ht="15.75" hidden="1" customHeight="1">
      <c r="B229" s="60"/>
    </row>
    <row r="230" spans="2:2" ht="15.75" hidden="1" customHeight="1">
      <c r="B230" s="60"/>
    </row>
    <row r="231" spans="2:2" ht="15.75" hidden="1" customHeight="1">
      <c r="B231" s="60"/>
    </row>
    <row r="232" spans="2:2" ht="15.75" hidden="1" customHeight="1">
      <c r="B232" s="60"/>
    </row>
    <row r="233" spans="2:2" ht="15.75" hidden="1" customHeight="1">
      <c r="B233" s="60"/>
    </row>
    <row r="234" spans="2:2" ht="15.75" hidden="1" customHeight="1">
      <c r="B234" s="60"/>
    </row>
    <row r="235" spans="2:2" ht="15.75" hidden="1" customHeight="1">
      <c r="B235" s="60"/>
    </row>
    <row r="236" spans="2:2" ht="15.75" hidden="1" customHeight="1">
      <c r="B236" s="82"/>
    </row>
    <row r="237" spans="2:2" ht="15.75" hidden="1" customHeight="1">
      <c r="B237" s="60"/>
    </row>
    <row r="238" spans="2:2" ht="15.75" hidden="1" customHeight="1">
      <c r="B238" s="82"/>
    </row>
    <row r="239" spans="2:2" ht="15.75" hidden="1" customHeight="1">
      <c r="B239" s="82"/>
    </row>
    <row r="240" spans="2:2" ht="15.75" hidden="1" customHeight="1">
      <c r="B240" s="82"/>
    </row>
    <row r="241" spans="2:2" ht="15.75" hidden="1" customHeight="1">
      <c r="B241" s="82"/>
    </row>
    <row r="242" spans="2:2" ht="15.75" hidden="1" customHeight="1">
      <c r="B242" s="82"/>
    </row>
    <row r="243" spans="2:2" ht="15.75" hidden="1" customHeight="1">
      <c r="B243" s="82"/>
    </row>
    <row r="244" spans="2:2" ht="15.75" hidden="1" customHeight="1">
      <c r="B244" s="60"/>
    </row>
    <row r="245" spans="2:2" ht="15.75" hidden="1" customHeight="1">
      <c r="B245" s="60"/>
    </row>
    <row r="246" spans="2:2" ht="15.75" hidden="1" customHeight="1">
      <c r="B246" s="60"/>
    </row>
    <row r="247" spans="2:2" ht="15.75" hidden="1" customHeight="1">
      <c r="B247" s="60"/>
    </row>
    <row r="248" spans="2:2" ht="15.75" hidden="1" customHeight="1">
      <c r="B248" s="60"/>
    </row>
    <row r="249" spans="2:2" ht="15.75" hidden="1" customHeight="1">
      <c r="B249" s="60"/>
    </row>
    <row r="250" spans="2:2" ht="15.75" hidden="1" customHeight="1">
      <c r="B250" s="60"/>
    </row>
    <row r="251" spans="2:2" ht="15.75" hidden="1" customHeight="1"/>
    <row r="252" spans="2:2" ht="15.75" hidden="1" customHeight="1"/>
    <row r="253" spans="2:2" ht="15.75" hidden="1" customHeight="1"/>
    <row r="254" spans="2:2" ht="15.75" hidden="1" customHeight="1"/>
    <row r="255" spans="2:2" ht="15.75" hidden="1" customHeight="1"/>
    <row r="256" spans="2:2"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sheetData>
  <sheetProtection algorithmName="SHA-512" hashValue="JqWbNfufef1IkBw7fV6sah+8nrk9BgXqC65MjGafIbonb4Ne4l7+Yw+ID03ImLYwIvcavYIO72gt2EE2lqeSnw==" saltValue="RxMoYHvbyAhgeuS/UN5ofA==" spinCount="100000" sheet="1" objects="1" scenarios="1" formatColumns="0" formatRows="0" autoFilter="0"/>
  <mergeCells count="4">
    <mergeCell ref="C7:I19"/>
    <mergeCell ref="D6:I6"/>
    <mergeCell ref="D21:I21"/>
    <mergeCell ref="C22:I29"/>
  </mergeCells>
  <hyperlinks>
    <hyperlink ref="E3" location="'Dupla materialidade'!C6" display="GRI 3-1" xr:uid="{9EED72DB-1703-4ECA-8F8B-78D62FC8B074}"/>
    <hyperlink ref="F3" location="'Dupla materialidade'!C21" display="GRI 3-2" xr:uid="{5EB2DE91-0B11-4535-8E8C-8E366BE33F3C}"/>
  </hyperlink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4386-D1DB-46C1-85E5-F37DBF8B05B8}">
  <sheetPr>
    <tabColor rgb="FF00A0A8"/>
  </sheetPr>
  <dimension ref="A1:AT778"/>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6.1406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94"/>
      <c r="B1" s="58"/>
      <c r="C1" s="58"/>
      <c r="D1" s="58"/>
      <c r="E1" s="59"/>
      <c r="F1" s="60"/>
      <c r="G1" s="60"/>
      <c r="H1" s="60"/>
      <c r="I1" s="60"/>
      <c r="J1" s="60"/>
      <c r="K1" s="60"/>
      <c r="L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60"/>
      <c r="H2" s="60"/>
      <c r="I2" s="60"/>
      <c r="J2" s="60"/>
      <c r="K2" s="60"/>
      <c r="L2" s="60"/>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2" t="str">
        <f>Índice!B11</f>
        <v>ABOUT ENEVA</v>
      </c>
      <c r="D3" s="60"/>
      <c r="E3" s="230" t="s">
        <v>58</v>
      </c>
      <c r="F3" s="230" t="s">
        <v>59</v>
      </c>
      <c r="G3" s="60"/>
      <c r="H3" s="60"/>
      <c r="I3" s="60"/>
      <c r="J3" s="60"/>
      <c r="K3" s="60"/>
      <c r="L3" s="60"/>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Índice!C11</f>
        <v>Profile</v>
      </c>
      <c r="D4" s="60"/>
      <c r="E4" s="145"/>
      <c r="F4" s="145"/>
      <c r="G4" s="60"/>
      <c r="H4" s="60"/>
      <c r="I4" s="60"/>
      <c r="J4" s="60"/>
      <c r="K4" s="60"/>
      <c r="L4" s="60"/>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102"/>
      <c r="D5" s="95"/>
      <c r="E5" s="95"/>
      <c r="F5" s="95"/>
      <c r="G5" s="95"/>
      <c r="H5" s="95"/>
      <c r="I5" s="95"/>
      <c r="J5" s="60"/>
      <c r="K5" s="60"/>
      <c r="L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60"/>
      <c r="C6" s="225" t="str">
        <f>Índice!D11</f>
        <v>GRI 2-1</v>
      </c>
      <c r="D6" s="729" t="str">
        <f>Índice!E11</f>
        <v>Organizational details</v>
      </c>
      <c r="E6" s="730"/>
      <c r="F6" s="730"/>
      <c r="G6" s="730"/>
      <c r="H6" s="730"/>
      <c r="I6" s="731"/>
      <c r="J6" s="84"/>
      <c r="K6" s="84"/>
      <c r="L6" s="84"/>
      <c r="M6" s="53"/>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60"/>
      <c r="C7" s="726" t="s">
        <v>381</v>
      </c>
      <c r="D7" s="726"/>
      <c r="E7" s="726"/>
      <c r="F7" s="726"/>
      <c r="G7" s="726"/>
      <c r="H7" s="726"/>
      <c r="I7" s="726"/>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8"/>
      <c r="B8" s="76"/>
      <c r="C8" s="725"/>
      <c r="D8" s="725"/>
      <c r="E8" s="725"/>
      <c r="F8" s="725"/>
      <c r="G8" s="725"/>
      <c r="H8" s="725"/>
      <c r="I8" s="725"/>
      <c r="J8" s="87"/>
      <c r="K8" s="87"/>
      <c r="L8" s="87"/>
      <c r="M8" s="78"/>
      <c r="N8" s="79"/>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8"/>
      <c r="B9" s="76"/>
      <c r="C9" s="725"/>
      <c r="D9" s="725"/>
      <c r="E9" s="725"/>
      <c r="F9" s="725"/>
      <c r="G9" s="725"/>
      <c r="H9" s="725"/>
      <c r="I9" s="725"/>
      <c r="J9" s="87"/>
      <c r="K9" s="87"/>
      <c r="L9" s="87"/>
      <c r="M9" s="80"/>
      <c r="N9" s="79"/>
      <c r="O9" s="81"/>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8"/>
      <c r="B10" s="76"/>
      <c r="C10" s="86"/>
      <c r="D10" s="87"/>
      <c r="E10" s="87"/>
      <c r="F10" s="87"/>
      <c r="G10" s="87"/>
      <c r="H10" s="87"/>
      <c r="I10" s="87"/>
      <c r="J10" s="87"/>
      <c r="K10" s="87"/>
      <c r="L10" s="87"/>
      <c r="M10" s="80"/>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A11" s="98"/>
      <c r="B11" s="76"/>
      <c r="C11" s="225" t="str">
        <f>Índice!D12</f>
        <v>GRI 2-6</v>
      </c>
      <c r="D11" s="729" t="str">
        <f>Índice!E12</f>
        <v>Activities, value chain and other business relationships</v>
      </c>
      <c r="E11" s="730"/>
      <c r="F11" s="730"/>
      <c r="G11" s="730"/>
      <c r="H11" s="730"/>
      <c r="I11" s="731"/>
      <c r="J11" s="84"/>
      <c r="K11" s="84"/>
      <c r="L11" s="84"/>
      <c r="M11" s="53"/>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A12" s="94"/>
      <c r="B12" s="76"/>
      <c r="C12" s="727" t="s">
        <v>383</v>
      </c>
      <c r="D12" s="728"/>
      <c r="E12" s="728"/>
      <c r="F12" s="728"/>
      <c r="G12" s="728"/>
      <c r="H12" s="728"/>
      <c r="I12" s="728"/>
      <c r="J12" s="85"/>
      <c r="K12" s="85"/>
      <c r="L12" s="85"/>
      <c r="M12" s="73"/>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A13" s="94"/>
      <c r="B13" s="76"/>
      <c r="C13" s="716"/>
      <c r="D13" s="717"/>
      <c r="E13" s="717"/>
      <c r="F13" s="717"/>
      <c r="G13" s="717"/>
      <c r="H13" s="717"/>
      <c r="I13" s="717"/>
      <c r="J13" s="87"/>
      <c r="K13" s="87"/>
      <c r="L13" s="87"/>
      <c r="M13" s="7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A14" s="94"/>
      <c r="B14" s="76"/>
      <c r="C14" s="716"/>
      <c r="D14" s="717"/>
      <c r="E14" s="717"/>
      <c r="F14" s="717"/>
      <c r="G14" s="717"/>
      <c r="H14" s="717"/>
      <c r="I14" s="717"/>
      <c r="J14" s="87"/>
      <c r="K14" s="87"/>
      <c r="L14" s="87"/>
      <c r="M14" s="80"/>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A15" s="94"/>
      <c r="B15" s="76"/>
      <c r="C15" s="716"/>
      <c r="D15" s="717"/>
      <c r="E15" s="717"/>
      <c r="F15" s="717"/>
      <c r="G15" s="717"/>
      <c r="H15" s="717"/>
      <c r="I15" s="717"/>
      <c r="J15" s="87"/>
      <c r="K15" s="87"/>
      <c r="L15" s="87"/>
      <c r="M15" s="80"/>
      <c r="N15" s="68"/>
      <c r="O15" s="99"/>
      <c r="P15" s="99"/>
      <c r="Q15" s="99"/>
      <c r="R15" s="99"/>
      <c r="S15" s="99"/>
      <c r="T15" s="99"/>
      <c r="U15" s="99"/>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A16" s="94"/>
      <c r="B16" s="76"/>
      <c r="C16" s="716"/>
      <c r="D16" s="717"/>
      <c r="E16" s="717"/>
      <c r="F16" s="717"/>
      <c r="G16" s="717"/>
      <c r="H16" s="717"/>
      <c r="I16" s="717"/>
      <c r="J16" s="87"/>
      <c r="K16" s="87"/>
      <c r="L16" s="87"/>
      <c r="M16" s="68"/>
      <c r="N16" s="100"/>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12" ht="24.95" customHeight="1">
      <c r="A17" s="94"/>
      <c r="B17" s="76"/>
      <c r="C17" s="86"/>
      <c r="D17" s="87"/>
      <c r="E17" s="87"/>
      <c r="F17" s="87"/>
      <c r="G17" s="87"/>
      <c r="H17" s="87"/>
      <c r="I17" s="87"/>
      <c r="J17" s="87"/>
      <c r="K17" s="87"/>
      <c r="L17" s="87"/>
    </row>
    <row r="18" spans="1:12" ht="24.95" customHeight="1">
      <c r="A18" s="94"/>
      <c r="B18" s="76"/>
      <c r="C18" s="101"/>
      <c r="D18" s="92"/>
      <c r="E18" s="92"/>
      <c r="F18" s="92"/>
      <c r="G18" s="92"/>
      <c r="H18" s="92"/>
      <c r="I18" s="92"/>
      <c r="J18" s="92"/>
      <c r="K18" s="92"/>
      <c r="L18" s="92"/>
    </row>
    <row r="19" spans="1:12" ht="24.95" customHeight="1">
      <c r="A19" s="94"/>
      <c r="B19" s="76"/>
      <c r="C19" s="722"/>
      <c r="D19" s="723"/>
      <c r="E19" s="723"/>
      <c r="F19" s="723"/>
      <c r="G19" s="723"/>
      <c r="H19" s="723"/>
      <c r="I19" s="723"/>
      <c r="J19" s="723"/>
      <c r="K19" s="723"/>
      <c r="L19" s="723"/>
    </row>
    <row r="20" spans="1:12" ht="24.95" customHeight="1">
      <c r="A20" s="94"/>
      <c r="B20" s="76"/>
    </row>
    <row r="21" spans="1:12" ht="24.95" customHeight="1">
      <c r="A21" s="94"/>
      <c r="B21" s="76"/>
    </row>
    <row r="22" spans="1:12" ht="24.95" customHeight="1">
      <c r="A22" s="94"/>
      <c r="B22" s="76"/>
    </row>
    <row r="23" spans="1:12" ht="24.95" customHeight="1">
      <c r="A23" s="94"/>
      <c r="B23" s="76"/>
    </row>
    <row r="24" spans="1:12" ht="24.95" customHeight="1">
      <c r="A24" s="94"/>
      <c r="B24" s="76"/>
    </row>
    <row r="25" spans="1:12" ht="24.95" customHeight="1">
      <c r="A25" s="94"/>
      <c r="B25" s="60"/>
    </row>
    <row r="26" spans="1:12" ht="24.95" customHeight="1">
      <c r="A26" s="94"/>
      <c r="B26" s="60"/>
    </row>
    <row r="27" spans="1:12" ht="24.95" customHeight="1">
      <c r="A27" s="94"/>
      <c r="B27" s="60"/>
    </row>
    <row r="28" spans="1:12" ht="24.95" customHeight="1">
      <c r="A28" s="94"/>
      <c r="B28" s="60"/>
    </row>
    <row r="29" spans="1:12" ht="24.95" customHeight="1">
      <c r="A29" s="94"/>
      <c r="B29" s="60"/>
    </row>
    <row r="30" spans="1:12" ht="24.95" customHeight="1">
      <c r="A30" s="94"/>
      <c r="B30" s="60"/>
    </row>
    <row r="31" spans="1:12" ht="24.95" customHeight="1">
      <c r="A31" s="94"/>
      <c r="B31" s="60"/>
    </row>
    <row r="32" spans="1:12" ht="24.9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sheetData>
  <sheetProtection algorithmName="SHA-512" hashValue="Pge0xZZ+i9MLjpno80k3otMZXeEle0RO3+iumgFv1UHuJl4Oy2XKxTER7oMWndJ3vDz6IwlRv2bUo38mHNx93w==" saltValue="W02+7yiRFanpmelTb5k9cw==" spinCount="100000" sheet="1" objects="1" scenarios="1" formatColumns="0" formatRows="0" autoFilter="0"/>
  <mergeCells count="5">
    <mergeCell ref="C19:L19"/>
    <mergeCell ref="C7:I9"/>
    <mergeCell ref="C12:I16"/>
    <mergeCell ref="D6:I6"/>
    <mergeCell ref="D11:I11"/>
  </mergeCells>
  <hyperlinks>
    <hyperlink ref="E3" location="Perfil!C6" display="GRI 2-1" xr:uid="{5507C230-44A6-4838-9BA7-77C5FD322827}"/>
    <hyperlink ref="F3" location="Perfil!C11" display="GRI 2-6" xr:uid="{BF43E126-908A-4B1F-9A17-DD6954495A9A}"/>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CD4C-7390-4878-BBE5-9D427E302FC0}">
  <sheetPr>
    <tabColor rgb="FF00A0A8"/>
  </sheetPr>
  <dimension ref="A1:AT764"/>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6.28515625"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94"/>
      <c r="B1" s="58"/>
      <c r="C1" s="58"/>
      <c r="D1" s="58"/>
      <c r="E1" s="59"/>
      <c r="F1" s="60"/>
      <c r="G1" s="60"/>
      <c r="H1" s="60"/>
      <c r="I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E2" s="65"/>
      <c r="F2" s="65"/>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2" t="str">
        <f>Índice!B13</f>
        <v>ABOUT ENEVA</v>
      </c>
      <c r="D3" s="97"/>
      <c r="E3" s="230" t="s">
        <v>62</v>
      </c>
      <c r="F3" s="231" t="s">
        <v>386</v>
      </c>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Índice!C13</f>
        <v>Strategic planning</v>
      </c>
      <c r="E4" s="131"/>
      <c r="F4" s="131"/>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60"/>
      <c r="C6" s="225" t="str">
        <f>Índice!D13</f>
        <v>GRI 2-29</v>
      </c>
      <c r="D6" s="729" t="str">
        <f>Índice!E13</f>
        <v>Approach to stakeholder engagement</v>
      </c>
      <c r="E6" s="730"/>
      <c r="F6" s="730"/>
      <c r="G6" s="730"/>
      <c r="H6" s="730"/>
      <c r="I6" s="731"/>
      <c r="M6" s="119"/>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60"/>
      <c r="C7" s="727" t="s">
        <v>384</v>
      </c>
      <c r="D7" s="728"/>
      <c r="E7" s="728"/>
      <c r="F7" s="728"/>
      <c r="G7" s="728"/>
      <c r="H7" s="728"/>
      <c r="I7" s="728"/>
      <c r="J7" s="127"/>
      <c r="K7" s="127"/>
      <c r="L7" s="127"/>
      <c r="M7" s="120"/>
      <c r="N7" s="68"/>
      <c r="O7" s="69"/>
      <c r="P7" s="69"/>
      <c r="Q7" s="69"/>
      <c r="R7" s="69"/>
      <c r="S7" s="69"/>
      <c r="T7" s="69"/>
      <c r="U7" s="70"/>
      <c r="V7" s="71"/>
      <c r="W7" s="71"/>
      <c r="X7" s="71"/>
      <c r="Y7" s="71"/>
      <c r="Z7" s="72"/>
      <c r="AA7" s="71"/>
      <c r="AB7" s="71"/>
      <c r="AC7" s="71"/>
      <c r="AD7" s="71"/>
      <c r="AE7" s="71"/>
      <c r="AF7" s="71"/>
      <c r="AG7" s="71"/>
      <c r="AH7" s="71"/>
      <c r="AI7" s="71"/>
      <c r="AJ7" s="71"/>
      <c r="AK7" s="71"/>
      <c r="AL7" s="71"/>
      <c r="AM7" s="71"/>
      <c r="AN7" s="71"/>
      <c r="AO7" s="66"/>
      <c r="AP7" s="65"/>
      <c r="AQ7" s="65"/>
      <c r="AR7" s="65"/>
      <c r="AS7" s="65"/>
      <c r="AT7" s="61"/>
    </row>
    <row r="8" spans="1:46" ht="24.95" customHeight="1">
      <c r="A8" s="98"/>
      <c r="B8" s="76"/>
      <c r="C8" s="716"/>
      <c r="D8" s="717"/>
      <c r="E8" s="717"/>
      <c r="F8" s="717"/>
      <c r="G8" s="717"/>
      <c r="H8" s="717"/>
      <c r="I8" s="717"/>
      <c r="J8" s="124"/>
      <c r="K8" s="124"/>
      <c r="L8" s="124"/>
      <c r="M8" s="120"/>
      <c r="N8" s="68"/>
      <c r="O8" s="69"/>
      <c r="P8" s="69"/>
      <c r="Q8" s="69"/>
      <c r="R8" s="69"/>
      <c r="S8" s="69"/>
      <c r="T8" s="69"/>
      <c r="U8" s="70"/>
      <c r="V8" s="71"/>
      <c r="W8" s="71"/>
      <c r="X8" s="71"/>
      <c r="Y8" s="71"/>
      <c r="Z8" s="72"/>
      <c r="AA8" s="71"/>
      <c r="AB8" s="71"/>
      <c r="AC8" s="71"/>
      <c r="AD8" s="71"/>
      <c r="AE8" s="71"/>
      <c r="AF8" s="71"/>
      <c r="AG8" s="71"/>
      <c r="AH8" s="71"/>
      <c r="AI8" s="71"/>
      <c r="AJ8" s="71"/>
      <c r="AK8" s="71"/>
      <c r="AL8" s="71"/>
      <c r="AM8" s="71"/>
      <c r="AN8" s="71"/>
      <c r="AO8" s="66"/>
      <c r="AP8" s="65"/>
      <c r="AQ8" s="65"/>
      <c r="AR8" s="65"/>
      <c r="AS8" s="65"/>
      <c r="AT8" s="61"/>
    </row>
    <row r="9" spans="1:46" ht="24.95" customHeight="1">
      <c r="A9" s="98"/>
      <c r="B9" s="76"/>
      <c r="C9" s="716"/>
      <c r="D9" s="717"/>
      <c r="E9" s="717"/>
      <c r="F9" s="717"/>
      <c r="G9" s="717"/>
      <c r="H9" s="717"/>
      <c r="I9" s="717"/>
      <c r="J9" s="126"/>
      <c r="K9" s="126"/>
      <c r="L9" s="126"/>
      <c r="M9" s="120"/>
      <c r="N9" s="68"/>
      <c r="O9" s="69"/>
      <c r="P9" s="69"/>
      <c r="Q9" s="69"/>
      <c r="R9" s="69"/>
      <c r="S9" s="69"/>
      <c r="T9" s="69"/>
      <c r="U9" s="70"/>
      <c r="V9" s="71"/>
      <c r="W9" s="71"/>
      <c r="X9" s="71"/>
      <c r="Y9" s="71"/>
      <c r="Z9" s="72"/>
      <c r="AA9" s="71"/>
      <c r="AB9" s="71"/>
      <c r="AC9" s="71"/>
      <c r="AD9" s="71"/>
      <c r="AE9" s="71"/>
      <c r="AF9" s="71"/>
      <c r="AG9" s="71"/>
      <c r="AH9" s="71"/>
      <c r="AI9" s="71"/>
      <c r="AJ9" s="71"/>
      <c r="AK9" s="71"/>
      <c r="AL9" s="71"/>
      <c r="AM9" s="71"/>
      <c r="AN9" s="71"/>
      <c r="AO9" s="66"/>
      <c r="AP9" s="65"/>
      <c r="AQ9" s="65"/>
      <c r="AR9" s="65"/>
      <c r="AS9" s="65"/>
      <c r="AT9" s="61"/>
    </row>
    <row r="10" spans="1:46" ht="24.95" customHeight="1">
      <c r="A10" s="98"/>
      <c r="B10" s="76"/>
      <c r="C10" s="716"/>
      <c r="D10" s="717"/>
      <c r="E10" s="717"/>
      <c r="F10" s="717"/>
      <c r="G10" s="717"/>
      <c r="H10" s="717"/>
      <c r="I10" s="717"/>
      <c r="J10" s="126"/>
      <c r="K10" s="126"/>
      <c r="L10" s="126"/>
      <c r="M10" s="120"/>
      <c r="N10" s="68"/>
      <c r="O10" s="69"/>
      <c r="P10" s="69"/>
      <c r="Q10" s="69"/>
      <c r="R10" s="69"/>
      <c r="S10" s="69"/>
      <c r="T10" s="69"/>
      <c r="U10" s="70"/>
      <c r="V10" s="71"/>
      <c r="W10" s="71"/>
      <c r="X10" s="71"/>
      <c r="Y10" s="71"/>
      <c r="Z10" s="72"/>
      <c r="AA10" s="71"/>
      <c r="AB10" s="71"/>
      <c r="AC10" s="71"/>
      <c r="AD10" s="71"/>
      <c r="AE10" s="71"/>
      <c r="AF10" s="71"/>
      <c r="AG10" s="71"/>
      <c r="AH10" s="71"/>
      <c r="AI10" s="71"/>
      <c r="AJ10" s="71"/>
      <c r="AK10" s="71"/>
      <c r="AL10" s="71"/>
      <c r="AM10" s="71"/>
      <c r="AN10" s="71"/>
      <c r="AO10" s="66"/>
      <c r="AP10" s="65"/>
      <c r="AQ10" s="65"/>
      <c r="AR10" s="65"/>
      <c r="AS10" s="65"/>
      <c r="AT10" s="61"/>
    </row>
    <row r="11" spans="1:46" ht="24.95" customHeight="1">
      <c r="A11" s="94"/>
      <c r="B11" s="76"/>
      <c r="C11" s="716"/>
      <c r="D11" s="717"/>
      <c r="E11" s="717"/>
      <c r="F11" s="717"/>
      <c r="G11" s="717"/>
      <c r="H11" s="717"/>
      <c r="I11" s="717"/>
      <c r="J11" s="126"/>
      <c r="K11" s="126"/>
      <c r="L11" s="126"/>
      <c r="M11" s="68"/>
    </row>
    <row r="12" spans="1:46" ht="24.95" customHeight="1">
      <c r="A12" s="94"/>
      <c r="B12" s="76"/>
      <c r="C12" s="716"/>
      <c r="D12" s="717"/>
      <c r="E12" s="717"/>
      <c r="F12" s="717"/>
      <c r="G12" s="717"/>
      <c r="H12" s="717"/>
      <c r="I12" s="717"/>
      <c r="J12" s="126"/>
      <c r="K12" s="126"/>
      <c r="L12" s="126"/>
      <c r="M12" s="120"/>
      <c r="N12" s="68"/>
      <c r="O12" s="69"/>
      <c r="P12" s="69"/>
      <c r="Q12" s="69"/>
      <c r="R12" s="69"/>
      <c r="S12" s="69"/>
      <c r="T12" s="69"/>
      <c r="U12" s="70"/>
      <c r="V12" s="71"/>
      <c r="W12" s="71"/>
      <c r="X12" s="71"/>
      <c r="Y12" s="71"/>
      <c r="Z12" s="72"/>
      <c r="AA12" s="71"/>
      <c r="AB12" s="71"/>
      <c r="AC12" s="71"/>
      <c r="AD12" s="71"/>
      <c r="AE12" s="71"/>
      <c r="AF12" s="71"/>
      <c r="AG12" s="71"/>
      <c r="AH12" s="71"/>
      <c r="AI12" s="71"/>
      <c r="AJ12" s="71"/>
      <c r="AK12" s="71"/>
      <c r="AL12" s="71"/>
      <c r="AM12" s="71"/>
      <c r="AN12" s="71"/>
      <c r="AO12" s="66"/>
      <c r="AP12" s="65"/>
      <c r="AQ12" s="65"/>
      <c r="AR12" s="65"/>
      <c r="AS12" s="65"/>
    </row>
    <row r="13" spans="1:46" ht="24.95" customHeight="1">
      <c r="A13" s="94"/>
      <c r="B13" s="60"/>
      <c r="C13" s="716"/>
      <c r="D13" s="717"/>
      <c r="E13" s="717"/>
      <c r="F13" s="717"/>
      <c r="G13" s="717"/>
      <c r="H13" s="717"/>
      <c r="I13" s="717"/>
      <c r="J13" s="126"/>
      <c r="K13" s="126"/>
      <c r="L13" s="126"/>
      <c r="M13" s="68"/>
    </row>
    <row r="14" spans="1:46" ht="24.95" customHeight="1">
      <c r="A14" s="94"/>
      <c r="B14" s="76"/>
      <c r="C14" s="716"/>
      <c r="D14" s="717"/>
      <c r="E14" s="717"/>
      <c r="F14" s="717"/>
      <c r="G14" s="717"/>
      <c r="H14" s="717"/>
      <c r="I14" s="717"/>
      <c r="J14" s="126"/>
      <c r="K14" s="126"/>
      <c r="L14" s="126"/>
      <c r="M14" s="120"/>
      <c r="N14" s="68"/>
    </row>
    <row r="15" spans="1:46" ht="24.95" customHeight="1">
      <c r="A15" s="94"/>
      <c r="B15" s="76"/>
      <c r="C15" s="716"/>
      <c r="D15" s="717"/>
      <c r="E15" s="717"/>
      <c r="F15" s="717"/>
      <c r="G15" s="717"/>
      <c r="H15" s="717"/>
      <c r="I15" s="717"/>
      <c r="J15" s="126"/>
      <c r="K15" s="126"/>
      <c r="L15" s="126"/>
      <c r="M15" s="68"/>
    </row>
    <row r="16" spans="1:46" ht="24.95" customHeight="1">
      <c r="A16" s="94"/>
      <c r="B16" s="76"/>
      <c r="C16" s="716"/>
      <c r="D16" s="717"/>
      <c r="E16" s="717"/>
      <c r="F16" s="717"/>
      <c r="G16" s="717"/>
      <c r="H16" s="717"/>
      <c r="I16" s="717"/>
      <c r="J16" s="126"/>
      <c r="K16" s="126"/>
      <c r="L16" s="126"/>
      <c r="M16" s="120"/>
      <c r="N16" s="68"/>
    </row>
    <row r="17" spans="1:14" ht="24.95" customHeight="1">
      <c r="A17" s="94"/>
      <c r="B17" s="60"/>
      <c r="C17" s="716"/>
      <c r="D17" s="717"/>
      <c r="E17" s="717"/>
      <c r="F17" s="717"/>
      <c r="G17" s="717"/>
      <c r="H17" s="717"/>
      <c r="I17" s="717"/>
      <c r="J17" s="126"/>
      <c r="K17" s="126"/>
      <c r="L17" s="126"/>
      <c r="M17" s="68"/>
    </row>
    <row r="18" spans="1:14" ht="24.95" customHeight="1">
      <c r="A18" s="94"/>
      <c r="B18" s="76"/>
      <c r="C18" s="716"/>
      <c r="D18" s="717"/>
      <c r="E18" s="717"/>
      <c r="F18" s="717"/>
      <c r="G18" s="717"/>
      <c r="H18" s="717"/>
      <c r="I18" s="717"/>
      <c r="J18" s="126"/>
      <c r="K18" s="126"/>
      <c r="L18" s="126"/>
      <c r="M18" s="120"/>
      <c r="N18" s="68"/>
    </row>
    <row r="19" spans="1:14" ht="24.95" customHeight="1">
      <c r="A19" s="94"/>
      <c r="B19" s="76"/>
      <c r="C19" s="125"/>
      <c r="D19" s="126"/>
      <c r="E19" s="126"/>
      <c r="F19" s="126"/>
      <c r="G19" s="126"/>
      <c r="H19" s="126"/>
      <c r="I19" s="126"/>
      <c r="J19" s="126"/>
      <c r="K19" s="126"/>
      <c r="L19" s="126"/>
      <c r="M19" s="120"/>
      <c r="N19" s="68"/>
    </row>
    <row r="20" spans="1:14" ht="24.95" customHeight="1">
      <c r="A20" s="94"/>
      <c r="B20" s="76"/>
      <c r="C20" s="225" t="str">
        <f>Índice!D14</f>
        <v>Proprietary Disclosure</v>
      </c>
      <c r="D20" s="729" t="str">
        <f>Índice!E14</f>
        <v>Strategic planning</v>
      </c>
      <c r="E20" s="730"/>
      <c r="F20" s="730"/>
      <c r="G20" s="730"/>
      <c r="H20" s="730"/>
      <c r="I20" s="731"/>
      <c r="J20" s="126"/>
      <c r="K20" s="126"/>
      <c r="L20" s="126"/>
      <c r="M20" s="120"/>
      <c r="N20" s="68"/>
    </row>
    <row r="21" spans="1:14" ht="24.95" customHeight="1">
      <c r="A21" s="94"/>
      <c r="B21" s="76"/>
      <c r="C21" s="727" t="s">
        <v>385</v>
      </c>
      <c r="D21" s="728"/>
      <c r="E21" s="728"/>
      <c r="F21" s="728"/>
      <c r="G21" s="728"/>
      <c r="H21" s="728"/>
      <c r="I21" s="728"/>
      <c r="J21" s="126"/>
      <c r="K21" s="126"/>
      <c r="L21" s="126"/>
      <c r="M21" s="120"/>
      <c r="N21" s="68"/>
    </row>
    <row r="22" spans="1:14" ht="24.95" customHeight="1">
      <c r="A22" s="94"/>
      <c r="B22" s="76"/>
      <c r="C22" s="716"/>
      <c r="D22" s="717"/>
      <c r="E22" s="717"/>
      <c r="F22" s="717"/>
      <c r="G22" s="717"/>
      <c r="H22" s="717"/>
      <c r="I22" s="717"/>
      <c r="J22" s="126"/>
      <c r="K22" s="126"/>
      <c r="L22" s="126"/>
      <c r="M22" s="120"/>
      <c r="N22" s="68"/>
    </row>
    <row r="23" spans="1:14" ht="24.95" customHeight="1">
      <c r="A23" s="94"/>
      <c r="B23" s="76"/>
      <c r="C23" s="716"/>
      <c r="D23" s="717"/>
      <c r="E23" s="717"/>
      <c r="F23" s="717"/>
      <c r="G23" s="717"/>
      <c r="H23" s="717"/>
      <c r="I23" s="717"/>
      <c r="J23" s="127"/>
      <c r="K23" s="127"/>
      <c r="L23" s="127"/>
      <c r="M23" s="120"/>
      <c r="N23" s="68"/>
    </row>
    <row r="24" spans="1:14" ht="24.95" customHeight="1">
      <c r="A24" s="94"/>
      <c r="B24" s="76"/>
      <c r="C24" s="716"/>
      <c r="D24" s="717"/>
      <c r="E24" s="717"/>
      <c r="F24" s="717"/>
      <c r="G24" s="717"/>
      <c r="H24" s="717"/>
      <c r="I24" s="717"/>
      <c r="J24" s="124"/>
      <c r="K24" s="124"/>
      <c r="L24" s="124"/>
      <c r="M24" s="120"/>
      <c r="N24" s="68"/>
    </row>
    <row r="25" spans="1:14" ht="24.95" customHeight="1">
      <c r="A25" s="94"/>
      <c r="B25" s="76"/>
      <c r="C25" s="716"/>
      <c r="D25" s="717"/>
      <c r="E25" s="717"/>
      <c r="F25" s="717"/>
      <c r="G25" s="717"/>
      <c r="H25" s="717"/>
      <c r="I25" s="717"/>
      <c r="J25" s="126"/>
      <c r="K25" s="126"/>
      <c r="L25" s="126"/>
      <c r="M25" s="120"/>
      <c r="N25" s="68"/>
    </row>
    <row r="26" spans="1:14" ht="24.95" customHeight="1">
      <c r="A26" s="94"/>
      <c r="B26" s="76"/>
      <c r="C26" s="716"/>
      <c r="D26" s="717"/>
      <c r="E26" s="717"/>
      <c r="F26" s="717"/>
      <c r="G26" s="717"/>
      <c r="H26" s="717"/>
      <c r="I26" s="717"/>
      <c r="J26" s="126"/>
      <c r="K26" s="126"/>
      <c r="L26" s="126"/>
      <c r="M26" s="120"/>
      <c r="N26" s="68"/>
    </row>
    <row r="27" spans="1:14" ht="24.95" customHeight="1">
      <c r="A27" s="94"/>
      <c r="B27" s="76"/>
      <c r="C27" s="86"/>
      <c r="D27" s="87"/>
      <c r="E27" s="87"/>
      <c r="F27" s="87"/>
      <c r="G27" s="87"/>
      <c r="H27" s="87"/>
      <c r="I27" s="87"/>
      <c r="J27" s="126"/>
      <c r="K27" s="126"/>
      <c r="L27" s="126"/>
      <c r="M27" s="120"/>
      <c r="N27" s="68"/>
    </row>
    <row r="28" spans="1:14" ht="24.95" customHeight="1">
      <c r="A28" s="94"/>
      <c r="B28" s="76"/>
      <c r="C28" s="86"/>
      <c r="D28" s="87"/>
      <c r="E28" s="87"/>
      <c r="F28" s="87"/>
      <c r="G28" s="87"/>
      <c r="H28" s="87"/>
      <c r="I28" s="87"/>
      <c r="J28" s="126"/>
      <c r="K28" s="126"/>
      <c r="L28" s="126"/>
      <c r="M28" s="120"/>
      <c r="N28" s="68"/>
    </row>
    <row r="29" spans="1:14" ht="24.95" customHeight="1">
      <c r="A29" s="94"/>
      <c r="B29" s="76"/>
      <c r="C29" s="86"/>
      <c r="D29" s="87"/>
      <c r="E29" s="87"/>
      <c r="F29" s="87"/>
      <c r="G29" s="87"/>
      <c r="H29" s="87"/>
      <c r="I29" s="87"/>
      <c r="J29" s="126"/>
      <c r="K29" s="126"/>
      <c r="L29" s="126"/>
      <c r="M29" s="120"/>
      <c r="N29" s="68"/>
    </row>
    <row r="30" spans="1:14" ht="24.95" customHeight="1">
      <c r="A30" s="94"/>
      <c r="B30" s="76"/>
      <c r="C30" s="86"/>
      <c r="D30" s="87"/>
      <c r="E30" s="87"/>
      <c r="F30" s="87"/>
      <c r="G30" s="87"/>
      <c r="H30" s="87"/>
      <c r="I30" s="87"/>
      <c r="J30" s="129"/>
      <c r="K30" s="129"/>
      <c r="L30" s="129"/>
      <c r="M30" s="120"/>
      <c r="N30" s="68"/>
    </row>
    <row r="31" spans="1:14" ht="24.95" customHeight="1">
      <c r="A31" s="94"/>
      <c r="B31" s="76"/>
      <c r="C31" s="125"/>
      <c r="D31" s="126"/>
      <c r="E31" s="126"/>
      <c r="F31" s="126"/>
      <c r="G31" s="126"/>
      <c r="H31" s="126"/>
      <c r="I31" s="126"/>
      <c r="M31" s="120"/>
      <c r="N31" s="68"/>
    </row>
    <row r="32" spans="1:14" ht="24.95" customHeight="1">
      <c r="A32" s="94"/>
      <c r="B32" s="76"/>
      <c r="C32" s="125"/>
      <c r="D32" s="126"/>
      <c r="E32" s="126"/>
      <c r="F32" s="126"/>
      <c r="G32" s="126"/>
      <c r="H32" s="126"/>
      <c r="I32" s="126"/>
      <c r="M32" s="120"/>
      <c r="N32" s="68"/>
    </row>
    <row r="33" spans="1:14" ht="24.95" customHeight="1">
      <c r="A33" s="94"/>
      <c r="B33" s="76"/>
      <c r="C33" s="125"/>
      <c r="D33" s="126"/>
      <c r="E33" s="126"/>
      <c r="F33" s="126"/>
      <c r="G33" s="126"/>
      <c r="H33" s="126"/>
      <c r="I33" s="126"/>
      <c r="M33" s="120"/>
      <c r="N33" s="68"/>
    </row>
    <row r="34" spans="1:14" ht="24.95" customHeight="1">
      <c r="A34" s="94"/>
      <c r="B34" s="76"/>
      <c r="C34" s="125"/>
      <c r="D34" s="126"/>
      <c r="E34" s="126"/>
      <c r="F34" s="126"/>
      <c r="G34" s="126"/>
      <c r="H34" s="126"/>
      <c r="I34" s="126"/>
      <c r="J34" s="87"/>
      <c r="K34" s="87"/>
      <c r="L34" s="87"/>
      <c r="M34" s="120"/>
      <c r="N34" s="68"/>
    </row>
    <row r="35" spans="1:14" ht="24.95" hidden="1" customHeight="1">
      <c r="A35" s="94"/>
      <c r="B35" s="76"/>
      <c r="C35" s="125"/>
      <c r="D35" s="126"/>
      <c r="E35" s="126"/>
      <c r="F35" s="126"/>
      <c r="G35" s="126"/>
      <c r="H35" s="126"/>
      <c r="I35" s="126"/>
      <c r="J35" s="87"/>
      <c r="K35" s="87"/>
      <c r="L35" s="87"/>
      <c r="M35" s="120"/>
      <c r="N35" s="68"/>
    </row>
    <row r="36" spans="1:14" ht="24.95" hidden="1" customHeight="1">
      <c r="A36" s="94"/>
      <c r="B36" s="76"/>
      <c r="C36" s="125"/>
      <c r="D36" s="126"/>
      <c r="E36" s="126"/>
      <c r="F36" s="126"/>
      <c r="G36" s="126"/>
      <c r="H36" s="126"/>
      <c r="I36" s="126"/>
      <c r="J36" s="87"/>
      <c r="K36" s="87"/>
      <c r="L36" s="87"/>
      <c r="M36" s="120"/>
      <c r="N36" s="68"/>
    </row>
    <row r="37" spans="1:14" ht="24.95" hidden="1" customHeight="1">
      <c r="A37" s="94"/>
      <c r="B37" s="76"/>
      <c r="C37" s="125"/>
      <c r="D37" s="126"/>
      <c r="E37" s="126"/>
      <c r="F37" s="126"/>
      <c r="G37" s="126"/>
      <c r="H37" s="126"/>
      <c r="I37" s="126"/>
      <c r="J37" s="87"/>
      <c r="K37" s="87"/>
      <c r="L37" s="87"/>
      <c r="M37" s="68"/>
    </row>
    <row r="38" spans="1:14" ht="24.95" hidden="1" customHeight="1">
      <c r="A38" s="94"/>
      <c r="B38" s="76"/>
      <c r="C38" s="86"/>
      <c r="D38" s="87"/>
      <c r="E38" s="87"/>
      <c r="F38" s="87"/>
      <c r="G38" s="87"/>
      <c r="H38" s="87"/>
      <c r="I38" s="87"/>
      <c r="J38" s="87"/>
      <c r="K38" s="87"/>
      <c r="L38" s="87"/>
      <c r="M38" s="122"/>
    </row>
    <row r="39" spans="1:14" ht="24.95" hidden="1" customHeight="1">
      <c r="A39" s="94"/>
      <c r="B39" s="76"/>
      <c r="C39" s="86"/>
      <c r="D39" s="87"/>
      <c r="E39" s="87"/>
      <c r="F39" s="87"/>
      <c r="G39" s="87"/>
      <c r="H39" s="87"/>
      <c r="I39" s="87"/>
      <c r="J39" s="87"/>
      <c r="K39" s="87"/>
      <c r="L39" s="87"/>
      <c r="M39" s="122"/>
    </row>
    <row r="40" spans="1:14" ht="24.95" hidden="1" customHeight="1">
      <c r="A40" s="94"/>
      <c r="B40" s="76"/>
      <c r="C40" s="86"/>
      <c r="D40" s="87"/>
      <c r="E40" s="87"/>
      <c r="F40" s="87"/>
      <c r="G40" s="87"/>
      <c r="H40" s="87"/>
      <c r="I40" s="87"/>
      <c r="J40" s="87"/>
      <c r="K40" s="87"/>
      <c r="L40" s="87"/>
      <c r="M40" s="122"/>
    </row>
    <row r="41" spans="1:14" ht="24.95" hidden="1" customHeight="1">
      <c r="A41" s="94"/>
      <c r="B41" s="76"/>
      <c r="C41" s="86"/>
      <c r="D41" s="87"/>
      <c r="E41" s="87"/>
      <c r="F41" s="87"/>
      <c r="G41" s="87"/>
      <c r="H41" s="87"/>
      <c r="I41" s="87"/>
      <c r="J41" s="87"/>
      <c r="K41" s="87"/>
      <c r="L41" s="87"/>
      <c r="M41" s="122"/>
    </row>
    <row r="42" spans="1:14" ht="24.95" hidden="1" customHeight="1">
      <c r="A42" s="94"/>
      <c r="B42" s="76"/>
      <c r="C42" s="86"/>
      <c r="D42" s="87"/>
      <c r="E42" s="87"/>
      <c r="F42" s="87"/>
      <c r="G42" s="87"/>
      <c r="H42" s="87"/>
      <c r="I42" s="87"/>
      <c r="J42" s="87"/>
      <c r="K42" s="87"/>
      <c r="L42" s="87"/>
      <c r="M42" s="122"/>
    </row>
    <row r="43" spans="1:14" ht="24.95" hidden="1" customHeight="1">
      <c r="A43" s="94"/>
      <c r="B43" s="76"/>
      <c r="C43" s="86"/>
      <c r="D43" s="87"/>
      <c r="E43" s="87"/>
      <c r="F43" s="87"/>
      <c r="G43" s="87"/>
      <c r="H43" s="87"/>
      <c r="I43" s="87"/>
      <c r="J43" s="87"/>
      <c r="K43" s="87"/>
      <c r="L43" s="87"/>
      <c r="M43" s="122"/>
    </row>
    <row r="44" spans="1:14" ht="24.95" hidden="1" customHeight="1">
      <c r="A44" s="94"/>
      <c r="B44" s="76"/>
      <c r="C44" s="86"/>
      <c r="D44" s="87"/>
      <c r="E44" s="87"/>
      <c r="F44" s="87"/>
      <c r="G44" s="87"/>
      <c r="H44" s="87"/>
      <c r="I44" s="87"/>
      <c r="J44" s="87"/>
      <c r="K44" s="87"/>
      <c r="L44" s="87"/>
      <c r="M44" s="122"/>
    </row>
    <row r="45" spans="1:14" ht="24.95" hidden="1" customHeight="1">
      <c r="A45" s="94"/>
      <c r="B45" s="76"/>
      <c r="C45" s="86"/>
      <c r="D45" s="87"/>
      <c r="E45" s="87"/>
      <c r="F45" s="87"/>
      <c r="G45" s="87"/>
      <c r="H45" s="87"/>
      <c r="I45" s="87"/>
      <c r="J45" s="87"/>
      <c r="K45" s="87"/>
      <c r="L45" s="87"/>
      <c r="M45" s="122"/>
    </row>
    <row r="46" spans="1:14" ht="24.95" hidden="1" customHeight="1">
      <c r="A46" s="94"/>
      <c r="B46" s="76"/>
      <c r="C46" s="86"/>
      <c r="D46" s="87"/>
      <c r="E46" s="87"/>
      <c r="F46" s="87"/>
      <c r="G46" s="87"/>
      <c r="H46" s="87"/>
      <c r="I46" s="87"/>
      <c r="J46" s="87"/>
      <c r="K46" s="87"/>
      <c r="L46" s="87"/>
      <c r="M46" s="122"/>
    </row>
    <row r="47" spans="1:14" ht="24.95" hidden="1" customHeight="1">
      <c r="A47" s="94"/>
      <c r="B47" s="76"/>
      <c r="C47" s="86"/>
      <c r="D47" s="87"/>
      <c r="E47" s="87"/>
      <c r="F47" s="87"/>
      <c r="G47" s="87"/>
      <c r="H47" s="87"/>
      <c r="I47" s="87"/>
      <c r="J47" s="87"/>
      <c r="K47" s="87"/>
      <c r="L47" s="87"/>
      <c r="M47" s="120"/>
      <c r="N47" s="68"/>
    </row>
    <row r="48" spans="1:14" ht="24.95" hidden="1" customHeight="1">
      <c r="A48" s="94"/>
      <c r="B48" s="60"/>
      <c r="C48" s="86"/>
      <c r="D48" s="87"/>
      <c r="E48" s="87"/>
      <c r="F48" s="87"/>
      <c r="G48" s="87"/>
      <c r="H48" s="87"/>
      <c r="I48" s="87"/>
      <c r="J48" s="87"/>
      <c r="K48" s="87"/>
      <c r="L48" s="87"/>
      <c r="M48" s="68"/>
    </row>
    <row r="49" spans="1:14" ht="24.95" hidden="1" customHeight="1">
      <c r="A49" s="94"/>
      <c r="B49" s="76"/>
      <c r="C49" s="86"/>
      <c r="D49" s="87"/>
      <c r="E49" s="87"/>
      <c r="F49" s="87"/>
      <c r="G49" s="87"/>
      <c r="H49" s="87"/>
      <c r="I49" s="87"/>
      <c r="J49" s="87"/>
      <c r="K49" s="87"/>
      <c r="L49" s="87"/>
      <c r="M49" s="120"/>
      <c r="N49" s="68"/>
    </row>
    <row r="50" spans="1:14" ht="24.95" hidden="1" customHeight="1">
      <c r="A50" s="94"/>
      <c r="B50" s="76"/>
      <c r="C50" s="86"/>
      <c r="D50" s="87"/>
      <c r="E50" s="87"/>
      <c r="F50" s="87"/>
      <c r="G50" s="87"/>
      <c r="H50" s="87"/>
      <c r="I50" s="87"/>
      <c r="J50" s="87"/>
      <c r="K50" s="87"/>
      <c r="L50" s="87"/>
      <c r="M50" s="68"/>
    </row>
    <row r="51" spans="1:14" ht="24.95" hidden="1" customHeight="1"/>
    <row r="52" spans="1:14" ht="24.95" hidden="1" customHeight="1"/>
    <row r="53" spans="1:14" ht="24.95" hidden="1" customHeight="1"/>
    <row r="54" spans="1:14" ht="24.95" hidden="1" customHeight="1"/>
    <row r="55" spans="1:14" ht="24.95" hidden="1" customHeight="1"/>
    <row r="56" spans="1:14" ht="24.95" hidden="1" customHeight="1"/>
    <row r="57" spans="1:14" ht="24.95" hidden="1" customHeight="1"/>
    <row r="58" spans="1:14" ht="24.95" hidden="1" customHeight="1"/>
    <row r="59" spans="1:14" ht="24.95" hidden="1" customHeight="1"/>
    <row r="60" spans="1:14" ht="24.95" hidden="1" customHeight="1"/>
    <row r="61" spans="1:14" ht="24.95" hidden="1" customHeight="1"/>
    <row r="62" spans="1:14" ht="24.95" hidden="1" customHeight="1"/>
    <row r="63" spans="1:14" ht="24.95" hidden="1" customHeight="1"/>
    <row r="64" spans="1:14" ht="24.95" hidden="1" customHeight="1"/>
    <row r="65" ht="24.95" hidden="1" customHeight="1"/>
    <row r="66" ht="24.95" hidden="1" customHeight="1"/>
    <row r="67" ht="24.95" hidden="1" customHeight="1"/>
    <row r="68" ht="24.95" hidden="1" customHeight="1"/>
    <row r="69" ht="24.95" hidden="1" customHeight="1"/>
    <row r="70" ht="24.95" hidden="1" customHeight="1"/>
    <row r="71" ht="24.95" hidden="1" customHeight="1"/>
    <row r="72" ht="24.95" hidden="1" customHeight="1"/>
    <row r="73" ht="24.95" hidden="1" customHeight="1"/>
    <row r="74" ht="24.95" hidden="1" customHeight="1"/>
    <row r="75" ht="24.95" hidden="1" customHeight="1"/>
    <row r="76" ht="24.95" hidden="1" customHeight="1"/>
    <row r="77" ht="24.95" hidden="1" customHeight="1"/>
    <row r="78" ht="24.95" hidden="1" customHeight="1"/>
    <row r="79" ht="24.95" hidden="1" customHeight="1"/>
    <row r="80" ht="24.95" hidden="1" customHeight="1"/>
    <row r="81" ht="24.95" hidden="1" customHeight="1"/>
    <row r="82" ht="24.95" hidden="1" customHeight="1"/>
    <row r="83" ht="24.9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sheetData>
  <sheetProtection algorithmName="SHA-512" hashValue="YgMlbSKo9wz0CTP+EhSBz42DfgT/rU5zZa3RG1WQ84urojhYzSBOJ/fmQ36/k5T54zhfE+Au5bqnfBDMtoCZUQ==" saltValue="pptjxumEMm/Uji3AkDanWw==" spinCount="100000" sheet="1" objects="1" scenarios="1" formatColumns="0" formatRows="0" autoFilter="0"/>
  <mergeCells count="4">
    <mergeCell ref="D6:I6"/>
    <mergeCell ref="C7:I18"/>
    <mergeCell ref="D20:I20"/>
    <mergeCell ref="C21:I26"/>
  </mergeCells>
  <hyperlinks>
    <hyperlink ref="E3" location="'Planejamento estratégico'!C6" display="GRI 2-29" xr:uid="{1F55C2C6-5FB3-4B9A-8D63-293D73164792}"/>
    <hyperlink ref="F3" location="'Planejamento estratégico'!C20" display="Indicador próprio - Planejamento Estratégico" xr:uid="{8FFA38D0-5ACA-433F-A4E0-6EDD9AA3EB76}"/>
  </hyperlink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60EF0-983E-4A5B-976D-DEDDAAB01425}">
  <sheetPr>
    <tabColor rgb="FF00A0A8"/>
  </sheetPr>
  <dimension ref="A1:AT751"/>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96" customWidth="1"/>
    <col min="2" max="2" width="3.7109375" style="61" customWidth="1"/>
    <col min="3" max="9" width="20.85546875" style="62" customWidth="1"/>
    <col min="10" max="12" width="14.140625" style="62" customWidth="1"/>
    <col min="13" max="13" width="6" style="62" customWidth="1"/>
    <col min="14" max="21" width="14.140625" style="62" hidden="1" customWidth="1"/>
    <col min="22" max="23" width="30" style="62" hidden="1" customWidth="1"/>
    <col min="24" max="33" width="18.140625" style="62" hidden="1" customWidth="1"/>
    <col min="34" max="16384" width="0" style="62" hidden="1"/>
  </cols>
  <sheetData>
    <row r="1" spans="1:46" ht="24.95" customHeight="1">
      <c r="A1" s="94"/>
      <c r="B1" s="58"/>
      <c r="C1" s="58"/>
      <c r="D1" s="58"/>
      <c r="E1" s="59"/>
      <c r="F1" s="60"/>
      <c r="G1" s="60"/>
      <c r="H1" s="60"/>
      <c r="I1" s="60"/>
      <c r="J1" s="60"/>
      <c r="K1" s="60"/>
      <c r="L1" s="60"/>
      <c r="M1" s="95"/>
      <c r="O1" s="63"/>
      <c r="P1" s="63"/>
      <c r="Q1" s="63"/>
      <c r="R1" s="63"/>
      <c r="S1" s="63"/>
      <c r="T1" s="63"/>
      <c r="U1" s="64"/>
      <c r="V1" s="65"/>
      <c r="W1" s="65"/>
      <c r="X1" s="65"/>
      <c r="Y1" s="65"/>
      <c r="Z1" s="66"/>
      <c r="AA1" s="65"/>
      <c r="AB1" s="65"/>
      <c r="AC1" s="65"/>
      <c r="AD1" s="65"/>
      <c r="AE1" s="65"/>
      <c r="AF1" s="65"/>
      <c r="AG1" s="65"/>
      <c r="AH1" s="65"/>
      <c r="AI1" s="65"/>
      <c r="AJ1" s="65"/>
      <c r="AK1" s="65"/>
      <c r="AL1" s="65"/>
      <c r="AM1" s="65"/>
      <c r="AN1" s="65"/>
      <c r="AO1" s="66"/>
      <c r="AP1" s="65"/>
      <c r="AQ1" s="65"/>
      <c r="AR1" s="65"/>
      <c r="AS1" s="65"/>
    </row>
    <row r="2" spans="1:46" ht="24.95" customHeight="1">
      <c r="B2" s="60"/>
      <c r="C2" s="97"/>
      <c r="D2" s="60"/>
      <c r="E2" s="95"/>
      <c r="F2" s="95"/>
      <c r="G2" s="95"/>
      <c r="H2" s="60"/>
      <c r="I2" s="60"/>
      <c r="J2" s="60"/>
      <c r="K2" s="60"/>
      <c r="L2" s="60"/>
      <c r="M2" s="95"/>
      <c r="O2" s="63"/>
      <c r="P2" s="63"/>
      <c r="Q2" s="63"/>
      <c r="R2" s="63"/>
      <c r="S2" s="63"/>
      <c r="T2" s="63"/>
      <c r="U2" s="64"/>
      <c r="V2" s="65"/>
      <c r="W2" s="65"/>
      <c r="X2" s="65"/>
      <c r="Y2" s="65"/>
      <c r="Z2" s="66"/>
      <c r="AA2" s="65"/>
      <c r="AB2" s="65"/>
      <c r="AC2" s="65"/>
      <c r="AD2" s="65"/>
      <c r="AE2" s="65"/>
      <c r="AF2" s="65"/>
      <c r="AG2" s="65"/>
      <c r="AH2" s="65"/>
      <c r="AI2" s="65"/>
      <c r="AJ2" s="65"/>
      <c r="AK2" s="65"/>
      <c r="AL2" s="65"/>
      <c r="AM2" s="65"/>
      <c r="AN2" s="65"/>
      <c r="AO2" s="66"/>
      <c r="AP2" s="65"/>
      <c r="AQ2" s="65"/>
      <c r="AR2" s="65"/>
      <c r="AS2" s="65"/>
    </row>
    <row r="3" spans="1:46" ht="24.95" customHeight="1">
      <c r="B3" s="60"/>
      <c r="C3" s="232" t="str">
        <f>Índice!B15</f>
        <v>ABOUT ENEVA</v>
      </c>
      <c r="D3" s="60"/>
      <c r="E3" s="230" t="s">
        <v>63</v>
      </c>
      <c r="F3" s="230" t="s">
        <v>65</v>
      </c>
      <c r="G3" s="230" t="s">
        <v>180</v>
      </c>
      <c r="H3" s="60"/>
      <c r="I3" s="60"/>
      <c r="J3" s="60"/>
      <c r="K3" s="60"/>
      <c r="L3" s="60"/>
      <c r="M3" s="95"/>
      <c r="O3" s="63"/>
      <c r="P3" s="63"/>
      <c r="Q3" s="63"/>
      <c r="R3" s="63"/>
      <c r="S3" s="63"/>
      <c r="T3" s="63"/>
      <c r="U3" s="64"/>
      <c r="V3" s="65"/>
      <c r="W3" s="65"/>
      <c r="X3" s="65"/>
      <c r="Y3" s="65"/>
      <c r="Z3" s="66"/>
      <c r="AA3" s="65"/>
      <c r="AB3" s="65"/>
      <c r="AC3" s="65"/>
      <c r="AD3" s="65"/>
      <c r="AE3" s="65"/>
      <c r="AF3" s="65"/>
      <c r="AG3" s="65"/>
      <c r="AH3" s="65"/>
      <c r="AI3" s="65"/>
      <c r="AJ3" s="65"/>
      <c r="AK3" s="65"/>
      <c r="AL3" s="65"/>
      <c r="AM3" s="65"/>
      <c r="AN3" s="65"/>
      <c r="AO3" s="66"/>
      <c r="AP3" s="65"/>
      <c r="AQ3" s="65"/>
      <c r="AR3" s="65"/>
      <c r="AS3" s="65"/>
    </row>
    <row r="4" spans="1:46" ht="24.95" customHeight="1">
      <c r="B4" s="60"/>
      <c r="C4" s="118" t="str">
        <f>Índice!C15</f>
        <v>Government relations and advocacy</v>
      </c>
      <c r="D4" s="60"/>
      <c r="E4" s="145"/>
      <c r="F4" s="145"/>
      <c r="G4" s="145"/>
      <c r="H4" s="60"/>
      <c r="I4" s="60"/>
      <c r="J4" s="60"/>
      <c r="K4" s="60"/>
      <c r="L4" s="60"/>
      <c r="M4" s="95"/>
      <c r="O4" s="63"/>
      <c r="P4" s="63"/>
      <c r="Q4" s="63"/>
      <c r="R4" s="63"/>
      <c r="S4" s="63"/>
      <c r="T4" s="63"/>
      <c r="U4" s="64"/>
      <c r="V4" s="65"/>
      <c r="W4" s="65"/>
      <c r="X4" s="65"/>
      <c r="Y4" s="65"/>
      <c r="Z4" s="66"/>
      <c r="AA4" s="65"/>
      <c r="AB4" s="65"/>
      <c r="AC4" s="65"/>
      <c r="AD4" s="65"/>
      <c r="AE4" s="65"/>
      <c r="AF4" s="65"/>
      <c r="AG4" s="65"/>
      <c r="AH4" s="65"/>
      <c r="AI4" s="65"/>
      <c r="AJ4" s="65"/>
      <c r="AK4" s="65"/>
      <c r="AL4" s="65"/>
      <c r="AM4" s="65"/>
      <c r="AN4" s="65"/>
      <c r="AO4" s="66"/>
      <c r="AP4" s="65"/>
      <c r="AQ4" s="65"/>
      <c r="AR4" s="65"/>
      <c r="AS4" s="65"/>
    </row>
    <row r="5" spans="1:46" ht="24.95" customHeight="1">
      <c r="B5" s="60"/>
      <c r="C5" s="97"/>
      <c r="D5" s="60"/>
      <c r="E5" s="60"/>
      <c r="F5" s="60"/>
      <c r="G5" s="60"/>
      <c r="H5" s="60"/>
      <c r="I5" s="60"/>
      <c r="J5" s="60"/>
      <c r="K5" s="60"/>
      <c r="L5" s="60"/>
      <c r="M5" s="95"/>
      <c r="O5" s="63"/>
      <c r="P5" s="63"/>
      <c r="Q5" s="63"/>
      <c r="R5" s="63"/>
      <c r="S5" s="63"/>
      <c r="T5" s="63"/>
      <c r="U5" s="64"/>
      <c r="V5" s="65"/>
      <c r="W5" s="65"/>
      <c r="X5" s="65"/>
      <c r="Y5" s="65"/>
      <c r="Z5" s="66"/>
      <c r="AA5" s="65"/>
      <c r="AB5" s="65"/>
      <c r="AC5" s="65"/>
      <c r="AD5" s="65"/>
      <c r="AE5" s="65"/>
      <c r="AF5" s="65"/>
      <c r="AG5" s="65"/>
      <c r="AH5" s="65"/>
      <c r="AI5" s="65"/>
      <c r="AJ5" s="65"/>
      <c r="AK5" s="65"/>
      <c r="AL5" s="65"/>
      <c r="AM5" s="65"/>
      <c r="AN5" s="65"/>
      <c r="AO5" s="66"/>
      <c r="AP5" s="65"/>
      <c r="AQ5" s="65"/>
      <c r="AR5" s="65"/>
      <c r="AS5" s="65"/>
    </row>
    <row r="6" spans="1:46" ht="24.95" customHeight="1">
      <c r="A6" s="94"/>
      <c r="B6" s="76"/>
      <c r="C6" s="225" t="str">
        <f>Índice!D15</f>
        <v>GRI 3-3</v>
      </c>
      <c r="D6" s="729" t="str">
        <f>Índice!E15</f>
        <v>Government Relations and Advocacy</v>
      </c>
      <c r="E6" s="730"/>
      <c r="F6" s="730"/>
      <c r="G6" s="730"/>
      <c r="H6" s="730"/>
      <c r="I6" s="731"/>
      <c r="J6" s="60"/>
      <c r="K6" s="60"/>
      <c r="L6" s="60"/>
      <c r="M6" s="119"/>
      <c r="N6" s="68"/>
      <c r="O6" s="69"/>
      <c r="P6" s="69"/>
      <c r="Q6" s="69"/>
      <c r="R6" s="69"/>
      <c r="S6" s="69"/>
      <c r="T6" s="69"/>
      <c r="U6" s="70"/>
      <c r="V6" s="71"/>
      <c r="W6" s="71"/>
      <c r="X6" s="71"/>
      <c r="Y6" s="71"/>
      <c r="Z6" s="72"/>
      <c r="AA6" s="71"/>
      <c r="AB6" s="71"/>
      <c r="AC6" s="71"/>
      <c r="AD6" s="71"/>
      <c r="AE6" s="71"/>
      <c r="AF6" s="71"/>
      <c r="AG6" s="71"/>
      <c r="AH6" s="71"/>
      <c r="AI6" s="71"/>
      <c r="AJ6" s="71"/>
      <c r="AK6" s="71"/>
      <c r="AL6" s="71"/>
      <c r="AM6" s="71"/>
      <c r="AN6" s="71"/>
      <c r="AO6" s="66"/>
      <c r="AP6" s="65"/>
      <c r="AQ6" s="65"/>
      <c r="AR6" s="65"/>
      <c r="AS6" s="65"/>
    </row>
    <row r="7" spans="1:46" ht="24.95" customHeight="1">
      <c r="A7" s="94"/>
      <c r="B7" s="76"/>
      <c r="C7" s="728" t="s">
        <v>387</v>
      </c>
      <c r="D7" s="728"/>
      <c r="E7" s="728"/>
      <c r="F7" s="728"/>
      <c r="G7" s="728"/>
      <c r="H7" s="728"/>
      <c r="I7" s="728"/>
      <c r="J7" s="85"/>
      <c r="K7" s="85"/>
      <c r="L7" s="85"/>
      <c r="M7" s="73"/>
      <c r="N7" s="74"/>
      <c r="O7" s="75"/>
      <c r="P7" s="75"/>
      <c r="Q7" s="75"/>
      <c r="R7" s="75"/>
      <c r="S7" s="75"/>
      <c r="T7" s="75"/>
      <c r="U7" s="75"/>
      <c r="V7" s="68"/>
      <c r="W7" s="68"/>
      <c r="X7" s="68"/>
      <c r="Y7" s="68"/>
      <c r="Z7" s="68"/>
      <c r="AA7" s="68"/>
      <c r="AB7" s="68"/>
      <c r="AC7" s="68"/>
      <c r="AD7" s="68"/>
      <c r="AE7" s="68"/>
      <c r="AF7" s="68"/>
      <c r="AG7" s="68"/>
      <c r="AH7" s="68"/>
      <c r="AI7" s="68"/>
      <c r="AJ7" s="68"/>
      <c r="AK7" s="68"/>
      <c r="AL7" s="68"/>
      <c r="AM7" s="68"/>
      <c r="AN7" s="68"/>
      <c r="AO7" s="68"/>
      <c r="AP7" s="68"/>
      <c r="AQ7" s="68"/>
      <c r="AR7" s="68"/>
      <c r="AS7" s="68"/>
      <c r="AT7" s="61"/>
    </row>
    <row r="8" spans="1:46" ht="24.95" customHeight="1">
      <c r="A8" s="98"/>
      <c r="B8" s="76"/>
      <c r="C8" s="717"/>
      <c r="D8" s="717"/>
      <c r="E8" s="717"/>
      <c r="F8" s="717"/>
      <c r="G8" s="717"/>
      <c r="H8" s="717"/>
      <c r="I8" s="717"/>
      <c r="J8" s="87"/>
      <c r="K8" s="87"/>
      <c r="L8" s="87"/>
      <c r="M8" s="77"/>
      <c r="N8" s="74"/>
      <c r="O8" s="75"/>
      <c r="P8" s="75"/>
      <c r="Q8" s="75"/>
      <c r="R8" s="75"/>
      <c r="S8" s="75"/>
      <c r="T8" s="75"/>
      <c r="U8" s="75"/>
      <c r="V8" s="68"/>
      <c r="W8" s="68"/>
      <c r="X8" s="68"/>
      <c r="Y8" s="68"/>
      <c r="Z8" s="68"/>
      <c r="AA8" s="68"/>
      <c r="AB8" s="68"/>
      <c r="AC8" s="68"/>
      <c r="AD8" s="68"/>
      <c r="AE8" s="68"/>
      <c r="AF8" s="68"/>
      <c r="AG8" s="68"/>
      <c r="AH8" s="68"/>
      <c r="AI8" s="68"/>
      <c r="AJ8" s="68"/>
      <c r="AK8" s="68"/>
      <c r="AL8" s="68"/>
      <c r="AM8" s="68"/>
      <c r="AN8" s="68"/>
      <c r="AO8" s="68"/>
      <c r="AP8" s="68"/>
      <c r="AQ8" s="68"/>
      <c r="AR8" s="68"/>
      <c r="AS8" s="68"/>
      <c r="AT8" s="61"/>
    </row>
    <row r="9" spans="1:46" ht="24.95" customHeight="1">
      <c r="A9" s="98"/>
      <c r="B9" s="76"/>
      <c r="C9" s="717"/>
      <c r="D9" s="717"/>
      <c r="E9" s="717"/>
      <c r="F9" s="717"/>
      <c r="G9" s="717"/>
      <c r="H9" s="717"/>
      <c r="I9" s="717"/>
      <c r="J9" s="87"/>
      <c r="K9" s="87"/>
      <c r="L9" s="87"/>
      <c r="M9" s="77"/>
      <c r="N9" s="74"/>
      <c r="O9" s="75"/>
      <c r="P9" s="75"/>
      <c r="Q9" s="75"/>
      <c r="R9" s="75"/>
      <c r="S9" s="75"/>
      <c r="T9" s="75"/>
      <c r="U9" s="75"/>
      <c r="V9" s="68"/>
      <c r="W9" s="68"/>
      <c r="X9" s="68"/>
      <c r="Y9" s="68"/>
      <c r="Z9" s="68"/>
      <c r="AA9" s="68"/>
      <c r="AB9" s="68"/>
      <c r="AC9" s="68"/>
      <c r="AD9" s="68"/>
      <c r="AE9" s="68"/>
      <c r="AF9" s="68"/>
      <c r="AG9" s="68"/>
      <c r="AH9" s="68"/>
      <c r="AI9" s="68"/>
      <c r="AJ9" s="68"/>
      <c r="AK9" s="68"/>
      <c r="AL9" s="68"/>
      <c r="AM9" s="68"/>
      <c r="AN9" s="68"/>
      <c r="AO9" s="68"/>
      <c r="AP9" s="68"/>
      <c r="AQ9" s="68"/>
      <c r="AR9" s="68"/>
      <c r="AS9" s="68"/>
      <c r="AT9" s="61"/>
    </row>
    <row r="10" spans="1:46" ht="24.95" customHeight="1">
      <c r="A10" s="98"/>
      <c r="B10" s="76"/>
      <c r="C10" s="717"/>
      <c r="D10" s="717"/>
      <c r="E10" s="717"/>
      <c r="F10" s="717"/>
      <c r="G10" s="717"/>
      <c r="H10" s="717"/>
      <c r="I10" s="717"/>
      <c r="J10" s="87"/>
      <c r="K10" s="87"/>
      <c r="L10" s="87"/>
      <c r="M10" s="77"/>
      <c r="N10" s="74"/>
      <c r="O10" s="75"/>
      <c r="P10" s="75"/>
      <c r="Q10" s="75"/>
      <c r="R10" s="75"/>
      <c r="S10" s="75"/>
      <c r="T10" s="75"/>
      <c r="U10" s="75"/>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1"/>
    </row>
    <row r="11" spans="1:46" ht="24.95" customHeight="1">
      <c r="A11" s="98"/>
      <c r="B11" s="76"/>
      <c r="C11" s="717"/>
      <c r="D11" s="717"/>
      <c r="E11" s="717"/>
      <c r="F11" s="717"/>
      <c r="G11" s="717"/>
      <c r="H11" s="717"/>
      <c r="I11" s="717"/>
      <c r="J11" s="87"/>
      <c r="K11" s="87"/>
      <c r="L11" s="87"/>
      <c r="M11" s="77"/>
      <c r="N11" s="74"/>
      <c r="O11" s="75"/>
      <c r="P11" s="75"/>
      <c r="Q11" s="75"/>
      <c r="R11" s="75"/>
      <c r="S11" s="75"/>
      <c r="T11" s="75"/>
      <c r="U11" s="75"/>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1"/>
    </row>
    <row r="12" spans="1:46" ht="24.95" customHeight="1">
      <c r="A12" s="94"/>
      <c r="B12" s="76"/>
      <c r="C12" s="717"/>
      <c r="D12" s="717"/>
      <c r="E12" s="717"/>
      <c r="F12" s="717"/>
      <c r="G12" s="717"/>
      <c r="H12" s="717"/>
      <c r="I12" s="717"/>
      <c r="J12" s="87"/>
      <c r="K12" s="87"/>
      <c r="L12" s="87"/>
      <c r="M12" s="77"/>
      <c r="N12" s="74"/>
      <c r="O12" s="75"/>
      <c r="P12" s="75"/>
      <c r="Q12" s="75"/>
      <c r="R12" s="75"/>
      <c r="S12" s="75"/>
      <c r="T12" s="75"/>
      <c r="U12" s="75"/>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1"/>
    </row>
    <row r="13" spans="1:46" ht="24.95" customHeight="1">
      <c r="A13" s="94"/>
      <c r="B13" s="76"/>
      <c r="C13" s="717"/>
      <c r="D13" s="717"/>
      <c r="E13" s="717"/>
      <c r="F13" s="717"/>
      <c r="G13" s="717"/>
      <c r="H13" s="717"/>
      <c r="I13" s="717"/>
      <c r="J13" s="87"/>
      <c r="K13" s="87"/>
      <c r="L13" s="87"/>
      <c r="M13" s="77"/>
      <c r="N13" s="74"/>
      <c r="O13" s="75"/>
      <c r="P13" s="75"/>
      <c r="Q13" s="75"/>
      <c r="R13" s="75"/>
      <c r="S13" s="75"/>
      <c r="T13" s="75"/>
      <c r="U13" s="75"/>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1"/>
    </row>
    <row r="14" spans="1:46" ht="24.95" customHeight="1">
      <c r="A14" s="94"/>
      <c r="B14" s="76"/>
      <c r="C14" s="717"/>
      <c r="D14" s="717"/>
      <c r="E14" s="717"/>
      <c r="F14" s="717"/>
      <c r="G14" s="717"/>
      <c r="H14" s="717"/>
      <c r="I14" s="717"/>
      <c r="J14" s="87"/>
      <c r="K14" s="87"/>
      <c r="L14" s="87"/>
      <c r="M14" s="77"/>
      <c r="N14" s="74"/>
      <c r="O14" s="75"/>
      <c r="P14" s="75"/>
      <c r="Q14" s="75"/>
      <c r="R14" s="75"/>
      <c r="S14" s="75"/>
      <c r="T14" s="75"/>
      <c r="U14" s="75"/>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1"/>
    </row>
    <row r="15" spans="1:46" ht="24.95" customHeight="1">
      <c r="A15" s="94"/>
      <c r="B15" s="76"/>
      <c r="C15" s="717"/>
      <c r="D15" s="717"/>
      <c r="E15" s="717"/>
      <c r="F15" s="717"/>
      <c r="G15" s="717"/>
      <c r="H15" s="717"/>
      <c r="I15" s="717"/>
      <c r="J15" s="87"/>
      <c r="K15" s="87"/>
      <c r="L15" s="87"/>
      <c r="M15" s="77"/>
      <c r="N15" s="74"/>
      <c r="O15" s="75"/>
      <c r="P15" s="75"/>
      <c r="Q15" s="75"/>
      <c r="R15" s="75"/>
      <c r="S15" s="75"/>
      <c r="T15" s="75"/>
      <c r="U15" s="75"/>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1"/>
    </row>
    <row r="16" spans="1:46" ht="24.95" customHeight="1">
      <c r="A16" s="94"/>
      <c r="B16" s="76"/>
      <c r="C16" s="717"/>
      <c r="D16" s="717"/>
      <c r="E16" s="717"/>
      <c r="F16" s="717"/>
      <c r="G16" s="717"/>
      <c r="H16" s="717"/>
      <c r="I16" s="717"/>
      <c r="J16" s="87"/>
      <c r="K16" s="87"/>
      <c r="L16" s="87"/>
      <c r="M16" s="78"/>
      <c r="N16" s="79"/>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1"/>
    </row>
    <row r="17" spans="1:46" ht="24.95" customHeight="1">
      <c r="A17" s="94"/>
      <c r="B17" s="76"/>
      <c r="C17" s="719"/>
      <c r="D17" s="719"/>
      <c r="E17" s="719"/>
      <c r="F17" s="719"/>
      <c r="G17" s="719"/>
      <c r="H17" s="719"/>
      <c r="I17" s="719"/>
      <c r="J17" s="92"/>
      <c r="K17" s="92"/>
      <c r="L17" s="92"/>
      <c r="M17" s="80"/>
      <c r="N17" s="79"/>
      <c r="O17" s="81"/>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1"/>
    </row>
    <row r="18" spans="1:46" ht="24.95" customHeight="1">
      <c r="A18" s="94"/>
      <c r="B18" s="76"/>
      <c r="C18" s="51"/>
      <c r="D18" s="51"/>
      <c r="E18" s="51"/>
      <c r="F18" s="51"/>
      <c r="G18" s="51"/>
      <c r="H18" s="51"/>
      <c r="I18" s="51"/>
      <c r="J18" s="92"/>
      <c r="K18" s="92"/>
      <c r="L18" s="92"/>
      <c r="M18" s="122"/>
      <c r="N18" s="79"/>
      <c r="O18" s="81"/>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1"/>
    </row>
    <row r="19" spans="1:46" ht="24.95" customHeight="1">
      <c r="A19" s="94"/>
      <c r="B19" s="76"/>
      <c r="C19" s="225" t="str">
        <f>Índice!D16</f>
        <v>GRI 207-3</v>
      </c>
      <c r="D19" s="729" t="str">
        <f>Índice!E16</f>
        <v>Stakeholder engagement and management concerns related to tax</v>
      </c>
      <c r="E19" s="730"/>
      <c r="F19" s="730"/>
      <c r="G19" s="730"/>
      <c r="H19" s="730"/>
      <c r="I19" s="731"/>
      <c r="J19" s="127"/>
      <c r="K19" s="127"/>
      <c r="L19" s="127"/>
      <c r="M19" s="119"/>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1"/>
    </row>
    <row r="20" spans="1:46" ht="24.95" customHeight="1">
      <c r="A20" s="94"/>
      <c r="B20" s="76"/>
      <c r="C20" s="727" t="s">
        <v>388</v>
      </c>
      <c r="D20" s="728"/>
      <c r="E20" s="728"/>
      <c r="F20" s="728"/>
      <c r="G20" s="728"/>
      <c r="H20" s="728"/>
      <c r="I20" s="728"/>
      <c r="J20" s="85"/>
      <c r="K20" s="85"/>
      <c r="L20" s="85"/>
      <c r="M20" s="73"/>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1"/>
    </row>
    <row r="21" spans="1:46" ht="24.95" customHeight="1">
      <c r="A21" s="94"/>
      <c r="B21" s="76"/>
      <c r="C21" s="716"/>
      <c r="D21" s="717"/>
      <c r="E21" s="717"/>
      <c r="F21" s="717"/>
      <c r="G21" s="717"/>
      <c r="H21" s="717"/>
      <c r="I21" s="717"/>
      <c r="J21" s="87"/>
      <c r="K21" s="87"/>
      <c r="L21" s="87"/>
      <c r="M21" s="77"/>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1"/>
    </row>
    <row r="22" spans="1:46" ht="24.95" customHeight="1">
      <c r="A22" s="94"/>
      <c r="B22" s="76"/>
      <c r="C22" s="716"/>
      <c r="D22" s="717"/>
      <c r="E22" s="717"/>
      <c r="F22" s="717"/>
      <c r="G22" s="717"/>
      <c r="H22" s="717"/>
      <c r="I22" s="717"/>
      <c r="J22" s="87"/>
      <c r="K22" s="87"/>
      <c r="L22" s="87"/>
      <c r="M22" s="77"/>
      <c r="N22" s="68"/>
      <c r="O22" s="99"/>
      <c r="P22" s="99"/>
      <c r="Q22" s="99"/>
      <c r="R22" s="99"/>
      <c r="S22" s="99"/>
      <c r="T22" s="99"/>
      <c r="U22" s="99"/>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1"/>
    </row>
    <row r="23" spans="1:46" ht="24.95" customHeight="1">
      <c r="A23" s="94"/>
      <c r="B23" s="76"/>
      <c r="C23" s="716"/>
      <c r="D23" s="717"/>
      <c r="E23" s="717"/>
      <c r="F23" s="717"/>
      <c r="G23" s="717"/>
      <c r="H23" s="717"/>
      <c r="I23" s="717"/>
      <c r="J23" s="87"/>
      <c r="K23" s="87"/>
      <c r="L23" s="87"/>
      <c r="M23" s="77"/>
      <c r="N23" s="100"/>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1"/>
    </row>
    <row r="24" spans="1:46" ht="24.95" customHeight="1">
      <c r="A24" s="94"/>
      <c r="B24" s="76"/>
      <c r="C24" s="86"/>
      <c r="D24" s="87"/>
      <c r="E24" s="87"/>
      <c r="F24" s="87"/>
      <c r="G24" s="87"/>
      <c r="H24" s="87"/>
      <c r="I24" s="87"/>
      <c r="J24" s="87"/>
      <c r="K24" s="87"/>
      <c r="L24" s="87"/>
      <c r="M24" s="77"/>
      <c r="N24" s="68"/>
      <c r="O24" s="74"/>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1"/>
    </row>
    <row r="25" spans="1:46" ht="24.95" customHeight="1">
      <c r="A25" s="94"/>
      <c r="B25" s="76"/>
      <c r="C25" s="225" t="str">
        <f>Índice!D17</f>
        <v>GRI 2-28</v>
      </c>
      <c r="D25" s="729" t="str">
        <f>Índice!E17</f>
        <v>Membership of associations</v>
      </c>
      <c r="E25" s="730"/>
      <c r="F25" s="730"/>
      <c r="G25" s="730"/>
      <c r="H25" s="730"/>
      <c r="I25" s="731"/>
      <c r="J25" s="92"/>
      <c r="K25" s="92"/>
      <c r="L25" s="92"/>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1"/>
    </row>
    <row r="26" spans="1:46" ht="24.95" customHeight="1">
      <c r="A26" s="94"/>
      <c r="B26" s="60"/>
      <c r="C26" s="727" t="s">
        <v>389</v>
      </c>
      <c r="D26" s="728"/>
      <c r="E26" s="728"/>
      <c r="F26" s="728"/>
      <c r="G26" s="728"/>
      <c r="H26" s="728"/>
      <c r="I26" s="728"/>
      <c r="J26" s="84"/>
      <c r="K26" s="84"/>
      <c r="L26" s="84"/>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1"/>
    </row>
    <row r="27" spans="1:46" ht="24.95" customHeight="1">
      <c r="A27" s="94"/>
      <c r="B27" s="60"/>
      <c r="C27" s="716"/>
      <c r="D27" s="717"/>
      <c r="E27" s="717"/>
      <c r="F27" s="717"/>
      <c r="G27" s="717"/>
      <c r="H27" s="717"/>
      <c r="I27" s="717"/>
      <c r="J27" s="85"/>
      <c r="K27" s="85"/>
      <c r="L27" s="85"/>
      <c r="N27" s="68"/>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30"/>
      <c r="AP27" s="131"/>
      <c r="AQ27" s="131"/>
      <c r="AR27" s="131"/>
      <c r="AS27" s="131"/>
    </row>
    <row r="28" spans="1:46" ht="24.95" customHeight="1">
      <c r="A28" s="94"/>
      <c r="B28" s="60"/>
      <c r="C28" s="716"/>
      <c r="D28" s="717"/>
      <c r="E28" s="717"/>
      <c r="F28" s="717"/>
      <c r="G28" s="717"/>
      <c r="H28" s="717"/>
      <c r="I28" s="717"/>
      <c r="J28" s="87"/>
      <c r="K28" s="87"/>
      <c r="L28" s="87"/>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1"/>
    </row>
    <row r="29" spans="1:46" s="132" customFormat="1" ht="24.95" customHeight="1">
      <c r="A29" s="94"/>
      <c r="B29" s="60"/>
      <c r="C29" s="716"/>
      <c r="D29" s="717"/>
      <c r="E29" s="717"/>
      <c r="F29" s="717"/>
      <c r="G29" s="717"/>
      <c r="H29" s="717"/>
      <c r="I29" s="717"/>
      <c r="J29" s="87"/>
      <c r="K29" s="87"/>
      <c r="L29" s="87"/>
      <c r="N29" s="68"/>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4"/>
    </row>
    <row r="30" spans="1:46" ht="24.95" customHeight="1">
      <c r="A30" s="94"/>
      <c r="B30" s="60"/>
      <c r="C30" s="716"/>
      <c r="D30" s="717"/>
      <c r="E30" s="717"/>
      <c r="F30" s="717"/>
      <c r="G30" s="717"/>
      <c r="H30" s="717"/>
      <c r="I30" s="717"/>
      <c r="J30" s="87"/>
      <c r="K30" s="87"/>
      <c r="L30" s="87"/>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1"/>
    </row>
    <row r="31" spans="1:46" ht="24.95" customHeight="1">
      <c r="C31" s="716"/>
      <c r="D31" s="717"/>
      <c r="E31" s="717"/>
      <c r="F31" s="717"/>
      <c r="G31" s="717"/>
      <c r="H31" s="717"/>
      <c r="I31" s="717"/>
    </row>
    <row r="32" spans="1:46" ht="24.95" customHeight="1">
      <c r="C32" s="716"/>
      <c r="D32" s="717"/>
      <c r="E32" s="717"/>
      <c r="F32" s="717"/>
      <c r="G32" s="717"/>
      <c r="H32" s="717"/>
      <c r="I32" s="717"/>
    </row>
    <row r="33" spans="3:9" ht="24.95" customHeight="1">
      <c r="C33" s="716"/>
      <c r="D33" s="717"/>
      <c r="E33" s="717"/>
      <c r="F33" s="717"/>
      <c r="G33" s="717"/>
      <c r="H33" s="717"/>
      <c r="I33" s="717"/>
    </row>
    <row r="34" spans="3:9" ht="24.95" customHeight="1">
      <c r="C34" s="716"/>
      <c r="D34" s="717"/>
      <c r="E34" s="717"/>
      <c r="F34" s="717"/>
      <c r="G34" s="717"/>
      <c r="H34" s="717"/>
      <c r="I34" s="717"/>
    </row>
    <row r="35" spans="3:9" ht="24.95" customHeight="1">
      <c r="C35" s="718"/>
      <c r="D35" s="719"/>
      <c r="E35" s="719"/>
      <c r="F35" s="719"/>
      <c r="G35" s="719"/>
      <c r="H35" s="719"/>
      <c r="I35" s="719"/>
    </row>
    <row r="36" spans="3:9" ht="24.95" customHeight="1"/>
    <row r="37" spans="3:9" ht="24.95" customHeight="1"/>
    <row r="38" spans="3:9" ht="24.95" customHeight="1"/>
    <row r="39" spans="3:9" ht="24.95" customHeight="1"/>
    <row r="40" spans="3:9" ht="24.95" customHeight="1"/>
    <row r="41" spans="3:9" ht="24.95" customHeight="1"/>
    <row r="42" spans="3:9" ht="24.95" customHeight="1"/>
    <row r="43" spans="3:9" ht="24.95" customHeight="1"/>
    <row r="44" spans="3:9" ht="24.95" customHeight="1"/>
    <row r="45" spans="3:9" ht="24.95" customHeight="1"/>
    <row r="46" spans="3:9" ht="24.95" customHeight="1"/>
    <row r="47" spans="3:9" ht="24.95" customHeight="1"/>
    <row r="48" spans="3:9"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sheetData>
  <sheetProtection algorithmName="SHA-512" hashValue="g+6M14iZlWXNQtvai/1YpftKi61iaJx9bshSWyJ4cDvC17MEeLDBmpNFUBG2qrHRbdC8XdwEpN8nQVWBbccmig==" saltValue="+4s9a/G9zGCzkR7ISL7kVQ==" spinCount="100000" sheet="1" objects="1" scenarios="1" formatColumns="0" formatRows="0" autoFilter="0"/>
  <mergeCells count="6">
    <mergeCell ref="C26:I35"/>
    <mergeCell ref="D6:I6"/>
    <mergeCell ref="C7:I17"/>
    <mergeCell ref="D19:I19"/>
    <mergeCell ref="C20:I23"/>
    <mergeCell ref="D25:I25"/>
  </mergeCells>
  <hyperlinks>
    <hyperlink ref="E3" location="'Relações governamentais e advoc'!C6" display="GRI 3-3" xr:uid="{F3B89AC9-0398-4CF0-AACD-AF2000BE0877}"/>
    <hyperlink ref="F3" location="'Relações governamentais e advoc'!C19" display="GRI 207-3" xr:uid="{D01846D9-3F67-459F-B3B5-89865316A452}"/>
    <hyperlink ref="G3" location="'Relações governamentais e advoc'!C25" display="GRI 2-28" xr:uid="{9D5E0C3B-31A6-4495-A9F6-7590EDA77231}"/>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C6020-9915-4445-AE9C-DFB397CA3EDD}">
  <sheetPr>
    <tabColor rgb="FFE4562E"/>
  </sheetPr>
  <dimension ref="A1:M744"/>
  <sheetViews>
    <sheetView showGridLines="0" workbookViewId="0">
      <pane xSplit="1" ySplit="2" topLeftCell="B3" activePane="bottomRight" state="frozen"/>
      <selection activeCell="C4" sqref="C4"/>
      <selection pane="topRight" activeCell="C4" sqref="C4"/>
      <selection pane="bottomLeft" activeCell="C4" sqref="C4"/>
      <selection pane="bottomRight"/>
    </sheetView>
  </sheetViews>
  <sheetFormatPr defaultColWidth="0" defaultRowHeight="0" customHeight="1" zeroHeight="1"/>
  <cols>
    <col min="1" max="1" width="33.7109375" style="45" customWidth="1"/>
    <col min="2" max="2" width="3.7109375" style="32" customWidth="1"/>
    <col min="3" max="9" width="20.85546875" style="17" customWidth="1"/>
    <col min="10" max="12" width="14.140625" style="17" customWidth="1"/>
    <col min="13" max="13" width="6.7109375" style="17" customWidth="1"/>
    <col min="14" max="16384" width="0" style="17" hidden="1"/>
  </cols>
  <sheetData>
    <row r="1" spans="1:13" s="62" customFormat="1" ht="24.95" customHeight="1">
      <c r="A1" s="140"/>
      <c r="B1" s="58"/>
      <c r="C1" s="58"/>
      <c r="D1" s="58"/>
      <c r="E1" s="59"/>
      <c r="F1" s="60"/>
      <c r="G1" s="60"/>
      <c r="H1" s="60"/>
      <c r="I1" s="60"/>
      <c r="J1" s="60"/>
      <c r="K1" s="60"/>
      <c r="L1" s="60"/>
      <c r="M1" s="95"/>
    </row>
    <row r="2" spans="1:13" s="62" customFormat="1" ht="24.95" customHeight="1">
      <c r="A2" s="96"/>
      <c r="B2" s="60"/>
      <c r="C2" s="97"/>
      <c r="D2" s="60"/>
      <c r="E2" s="95"/>
      <c r="F2" s="95"/>
      <c r="G2" s="95"/>
      <c r="H2" s="95"/>
      <c r="I2" s="95"/>
      <c r="J2" s="60"/>
      <c r="K2" s="60"/>
      <c r="L2" s="60"/>
      <c r="M2" s="95"/>
    </row>
    <row r="3" spans="1:13" s="62" customFormat="1" ht="24.95" customHeight="1">
      <c r="A3" s="96"/>
      <c r="B3" s="60"/>
      <c r="C3" s="233" t="str">
        <f>Índice!B18</f>
        <v>CORPORATE GOVERNANCE</v>
      </c>
      <c r="D3" s="60"/>
      <c r="E3" s="190" t="s">
        <v>66</v>
      </c>
      <c r="F3" s="190" t="s">
        <v>67</v>
      </c>
      <c r="G3" s="190" t="s">
        <v>68</v>
      </c>
      <c r="H3" s="190" t="s">
        <v>69</v>
      </c>
      <c r="I3" s="190" t="s">
        <v>70</v>
      </c>
      <c r="J3" s="60"/>
      <c r="K3" s="60"/>
      <c r="L3" s="60"/>
      <c r="M3" s="95"/>
    </row>
    <row r="4" spans="1:13" s="62" customFormat="1" ht="24.95" customHeight="1">
      <c r="A4" s="96"/>
      <c r="B4" s="60"/>
      <c r="C4" s="118" t="str">
        <f>Índice!C18</f>
        <v>Corporate structure</v>
      </c>
      <c r="D4" s="60"/>
      <c r="E4" s="190" t="s">
        <v>71</v>
      </c>
      <c r="F4" s="190" t="s">
        <v>72</v>
      </c>
      <c r="G4" s="190" t="s">
        <v>73</v>
      </c>
      <c r="H4" s="190" t="s">
        <v>74</v>
      </c>
      <c r="J4" s="60"/>
      <c r="K4" s="60"/>
      <c r="L4" s="60"/>
      <c r="M4" s="95"/>
    </row>
    <row r="5" spans="1:13" s="62" customFormat="1" ht="24.95" customHeight="1">
      <c r="A5" s="96"/>
      <c r="B5" s="60"/>
      <c r="C5" s="102"/>
      <c r="D5" s="95"/>
      <c r="E5" s="63"/>
      <c r="F5" s="63"/>
      <c r="G5" s="63"/>
      <c r="H5" s="63"/>
      <c r="I5" s="63"/>
      <c r="J5" s="60"/>
      <c r="K5" s="60"/>
      <c r="L5" s="60"/>
      <c r="M5" s="95"/>
    </row>
    <row r="6" spans="1:13" s="62" customFormat="1" ht="24.95" customHeight="1">
      <c r="A6" s="94"/>
      <c r="B6" s="60"/>
      <c r="C6" s="142" t="str">
        <f>Índice!D18</f>
        <v>GRI 2-9</v>
      </c>
      <c r="D6" s="737" t="str">
        <f>Índice!E18</f>
        <v>Governance structure and composition</v>
      </c>
      <c r="E6" s="738"/>
      <c r="F6" s="738"/>
      <c r="G6" s="738"/>
      <c r="H6" s="738"/>
      <c r="I6" s="738"/>
      <c r="J6" s="84"/>
      <c r="K6" s="84"/>
      <c r="L6" s="84"/>
      <c r="M6" s="53"/>
    </row>
    <row r="7" spans="1:13" s="62" customFormat="1" ht="24.95" customHeight="1">
      <c r="A7" s="94"/>
      <c r="B7" s="60"/>
      <c r="C7" s="741" t="s">
        <v>390</v>
      </c>
      <c r="D7" s="742"/>
      <c r="E7" s="742"/>
      <c r="F7" s="742"/>
      <c r="G7" s="742"/>
      <c r="H7" s="742"/>
      <c r="I7" s="742"/>
      <c r="J7" s="85"/>
      <c r="K7" s="85"/>
      <c r="L7" s="85"/>
      <c r="M7" s="73"/>
    </row>
    <row r="8" spans="1:13" s="62" customFormat="1" ht="24.95" customHeight="1">
      <c r="A8" s="98"/>
      <c r="B8" s="76"/>
      <c r="C8" s="743"/>
      <c r="D8" s="744"/>
      <c r="E8" s="744"/>
      <c r="F8" s="744"/>
      <c r="G8" s="744"/>
      <c r="H8" s="744"/>
      <c r="I8" s="744"/>
      <c r="J8" s="87"/>
      <c r="K8" s="87"/>
      <c r="L8" s="87"/>
      <c r="M8" s="77"/>
    </row>
    <row r="9" spans="1:13" s="62" customFormat="1" ht="24.95" customHeight="1">
      <c r="A9" s="98"/>
      <c r="B9" s="76"/>
      <c r="C9" s="743"/>
      <c r="D9" s="744"/>
      <c r="E9" s="744"/>
      <c r="F9" s="744"/>
      <c r="G9" s="744"/>
      <c r="H9" s="744"/>
      <c r="I9" s="744"/>
      <c r="J9" s="87"/>
      <c r="K9" s="87"/>
      <c r="L9" s="87"/>
      <c r="M9" s="77"/>
    </row>
    <row r="10" spans="1:13" s="62" customFormat="1" ht="24.95" customHeight="1">
      <c r="A10" s="98"/>
      <c r="B10" s="76"/>
      <c r="C10" s="743"/>
      <c r="D10" s="744"/>
      <c r="E10" s="744"/>
      <c r="F10" s="744"/>
      <c r="G10" s="744"/>
      <c r="H10" s="744"/>
      <c r="I10" s="744"/>
      <c r="J10" s="87"/>
      <c r="K10" s="87"/>
      <c r="L10" s="87"/>
      <c r="M10" s="77"/>
    </row>
    <row r="11" spans="1:13" s="62" customFormat="1" ht="24.95" customHeight="1">
      <c r="A11" s="98"/>
      <c r="B11" s="76"/>
      <c r="C11" s="743"/>
      <c r="D11" s="744"/>
      <c r="E11" s="744"/>
      <c r="F11" s="744"/>
      <c r="G11" s="744"/>
      <c r="H11" s="744"/>
      <c r="I11" s="744"/>
      <c r="J11" s="87"/>
      <c r="K11" s="87"/>
      <c r="L11" s="87"/>
      <c r="M11" s="77"/>
    </row>
    <row r="12" spans="1:13" s="62" customFormat="1" ht="24.95" customHeight="1">
      <c r="A12" s="94"/>
      <c r="B12" s="76"/>
      <c r="C12" s="743"/>
      <c r="D12" s="744"/>
      <c r="E12" s="744"/>
      <c r="F12" s="744"/>
      <c r="G12" s="744"/>
      <c r="H12" s="744"/>
      <c r="I12" s="744"/>
      <c r="J12" s="87"/>
      <c r="K12" s="87"/>
      <c r="L12" s="87"/>
      <c r="M12" s="77"/>
    </row>
    <row r="13" spans="1:13" s="62" customFormat="1" ht="24.95" customHeight="1">
      <c r="A13" s="94"/>
      <c r="B13" s="76"/>
      <c r="C13" s="743"/>
      <c r="D13" s="744"/>
      <c r="E13" s="744"/>
      <c r="F13" s="744"/>
      <c r="G13" s="744"/>
      <c r="H13" s="744"/>
      <c r="I13" s="744"/>
      <c r="J13" s="87"/>
      <c r="K13" s="87"/>
      <c r="L13" s="87"/>
      <c r="M13" s="77"/>
    </row>
    <row r="14" spans="1:13" s="62" customFormat="1" ht="24.95" customHeight="1">
      <c r="A14" s="94"/>
      <c r="B14" s="76"/>
      <c r="C14" s="743"/>
      <c r="D14" s="744"/>
      <c r="E14" s="744"/>
      <c r="F14" s="744"/>
      <c r="G14" s="744"/>
      <c r="H14" s="744"/>
      <c r="I14" s="744"/>
      <c r="J14" s="87"/>
      <c r="K14" s="87"/>
      <c r="L14" s="87"/>
      <c r="M14" s="77"/>
    </row>
    <row r="15" spans="1:13" s="62" customFormat="1" ht="24.95" customHeight="1">
      <c r="A15" s="94"/>
      <c r="B15" s="76"/>
      <c r="C15" s="743"/>
      <c r="D15" s="744"/>
      <c r="E15" s="744"/>
      <c r="F15" s="744"/>
      <c r="G15" s="744"/>
      <c r="H15" s="744"/>
      <c r="I15" s="744"/>
      <c r="J15" s="87"/>
      <c r="K15" s="87"/>
      <c r="L15" s="87"/>
      <c r="M15" s="77"/>
    </row>
    <row r="16" spans="1:13" s="62" customFormat="1" ht="24.95" customHeight="1">
      <c r="A16" s="94"/>
      <c r="B16" s="76"/>
      <c r="C16" s="743"/>
      <c r="D16" s="744"/>
      <c r="E16" s="744"/>
      <c r="F16" s="744"/>
      <c r="G16" s="744"/>
      <c r="H16" s="744"/>
      <c r="I16" s="744"/>
      <c r="J16" s="87"/>
      <c r="K16" s="87"/>
      <c r="L16" s="87"/>
      <c r="M16" s="77"/>
    </row>
    <row r="17" spans="1:13" s="62" customFormat="1" ht="24.95" customHeight="1">
      <c r="A17" s="94"/>
      <c r="B17" s="76"/>
      <c r="C17" s="743"/>
      <c r="D17" s="744"/>
      <c r="E17" s="744"/>
      <c r="F17" s="744"/>
      <c r="G17" s="744"/>
      <c r="H17" s="744"/>
      <c r="I17" s="744"/>
      <c r="J17" s="87"/>
      <c r="K17" s="87"/>
      <c r="L17" s="87"/>
      <c r="M17" s="77"/>
    </row>
    <row r="18" spans="1:13" s="62" customFormat="1" ht="24.95" customHeight="1">
      <c r="A18" s="94"/>
      <c r="B18" s="76"/>
      <c r="C18" s="743"/>
      <c r="D18" s="744"/>
      <c r="E18" s="744"/>
      <c r="F18" s="744"/>
      <c r="G18" s="744"/>
      <c r="H18" s="744"/>
      <c r="I18" s="744"/>
      <c r="J18" s="87"/>
      <c r="K18" s="87"/>
      <c r="L18" s="87"/>
      <c r="M18" s="77"/>
    </row>
    <row r="19" spans="1:13" s="62" customFormat="1" ht="24.95" customHeight="1">
      <c r="A19" s="94"/>
      <c r="B19" s="76"/>
      <c r="C19" s="743"/>
      <c r="D19" s="744"/>
      <c r="E19" s="744"/>
      <c r="F19" s="744"/>
      <c r="G19" s="744"/>
      <c r="H19" s="744"/>
      <c r="I19" s="744"/>
      <c r="J19" s="87"/>
      <c r="K19" s="87"/>
      <c r="L19" s="87"/>
      <c r="M19" s="77"/>
    </row>
    <row r="20" spans="1:13" s="62" customFormat="1" ht="24.95" customHeight="1">
      <c r="A20" s="94"/>
      <c r="B20" s="76"/>
      <c r="C20" s="743"/>
      <c r="D20" s="744"/>
      <c r="E20" s="744"/>
      <c r="F20" s="744"/>
      <c r="G20" s="744"/>
      <c r="H20" s="744"/>
      <c r="I20" s="744"/>
      <c r="J20" s="87"/>
      <c r="K20" s="87"/>
      <c r="L20" s="87"/>
      <c r="M20" s="77"/>
    </row>
    <row r="21" spans="1:13" s="62" customFormat="1" ht="24.95" customHeight="1">
      <c r="A21" s="94"/>
      <c r="B21" s="76"/>
      <c r="C21" s="743"/>
      <c r="D21" s="744"/>
      <c r="E21" s="744"/>
      <c r="F21" s="744"/>
      <c r="G21" s="744"/>
      <c r="H21" s="744"/>
      <c r="I21" s="744"/>
      <c r="J21" s="87"/>
      <c r="K21" s="87"/>
      <c r="L21" s="87"/>
      <c r="M21" s="77"/>
    </row>
    <row r="22" spans="1:13" s="62" customFormat="1" ht="24.95" customHeight="1">
      <c r="A22" s="94"/>
      <c r="B22" s="76"/>
      <c r="C22" s="743"/>
      <c r="D22" s="744"/>
      <c r="E22" s="744"/>
      <c r="F22" s="744"/>
      <c r="G22" s="744"/>
      <c r="H22" s="744"/>
      <c r="I22" s="744"/>
      <c r="J22" s="87"/>
      <c r="K22" s="87"/>
      <c r="L22" s="87"/>
      <c r="M22" s="77"/>
    </row>
    <row r="23" spans="1:13" s="62" customFormat="1" ht="24.95" customHeight="1">
      <c r="A23" s="94"/>
      <c r="B23" s="76"/>
      <c r="C23" s="86"/>
      <c r="D23" s="87"/>
      <c r="E23" s="87"/>
      <c r="F23" s="87"/>
      <c r="G23" s="87"/>
      <c r="H23" s="87"/>
      <c r="I23" s="87"/>
      <c r="J23" s="87"/>
      <c r="K23" s="87"/>
      <c r="L23" s="87"/>
      <c r="M23" s="77"/>
    </row>
    <row r="24" spans="1:13" s="62" customFormat="1" ht="24.95" customHeight="1">
      <c r="A24" s="94"/>
      <c r="B24" s="76"/>
      <c r="C24" s="142" t="str">
        <f>Índice!D19</f>
        <v>GRI 2-10</v>
      </c>
      <c r="D24" s="737" t="str">
        <f>Índice!E19</f>
        <v>Nominating and selecting the highest governance body</v>
      </c>
      <c r="E24" s="738"/>
      <c r="F24" s="738"/>
      <c r="G24" s="738"/>
      <c r="H24" s="738"/>
      <c r="I24" s="738"/>
      <c r="J24" s="87"/>
      <c r="K24" s="87"/>
      <c r="L24" s="87"/>
      <c r="M24" s="77"/>
    </row>
    <row r="25" spans="1:13" s="62" customFormat="1" ht="24.95" customHeight="1">
      <c r="A25" s="94"/>
      <c r="B25" s="60"/>
      <c r="C25" s="735" t="s">
        <v>391</v>
      </c>
      <c r="D25" s="736"/>
      <c r="E25" s="736"/>
      <c r="F25" s="736"/>
      <c r="G25" s="736"/>
      <c r="H25" s="736"/>
      <c r="I25" s="736"/>
      <c r="J25" s="87"/>
      <c r="K25" s="87"/>
      <c r="L25" s="87"/>
      <c r="M25" s="77"/>
    </row>
    <row r="26" spans="1:13" s="62" customFormat="1" ht="24.95" customHeight="1">
      <c r="A26" s="94"/>
      <c r="B26" s="60"/>
      <c r="C26" s="716"/>
      <c r="D26" s="717"/>
      <c r="E26" s="717"/>
      <c r="F26" s="717"/>
      <c r="G26" s="717"/>
      <c r="H26" s="717"/>
      <c r="I26" s="717"/>
      <c r="J26" s="87"/>
      <c r="K26" s="87"/>
      <c r="L26" s="87"/>
      <c r="M26" s="78"/>
    </row>
    <row r="27" spans="1:13" s="62" customFormat="1" ht="24.95" customHeight="1">
      <c r="A27" s="94"/>
      <c r="B27" s="60"/>
      <c r="C27" s="716"/>
      <c r="D27" s="717"/>
      <c r="E27" s="717"/>
      <c r="F27" s="717"/>
      <c r="G27" s="717"/>
      <c r="H27" s="717"/>
      <c r="I27" s="717"/>
      <c r="J27" s="92"/>
      <c r="K27" s="92"/>
      <c r="L27" s="92"/>
      <c r="M27" s="80"/>
    </row>
    <row r="28" spans="1:13" s="62" customFormat="1" ht="24.95" customHeight="1">
      <c r="A28" s="94"/>
      <c r="B28" s="60"/>
      <c r="C28" s="716"/>
      <c r="D28" s="717"/>
      <c r="E28" s="717"/>
      <c r="F28" s="717"/>
      <c r="G28" s="717"/>
      <c r="H28" s="717"/>
      <c r="I28" s="717"/>
      <c r="J28" s="84"/>
      <c r="K28" s="84"/>
      <c r="L28" s="84"/>
      <c r="M28" s="53"/>
    </row>
    <row r="29" spans="1:13" s="62" customFormat="1" ht="24.95" customHeight="1">
      <c r="A29" s="141"/>
      <c r="B29" s="82"/>
      <c r="C29" s="716"/>
      <c r="D29" s="717"/>
      <c r="E29" s="717"/>
      <c r="F29" s="717"/>
      <c r="G29" s="717"/>
      <c r="H29" s="717"/>
      <c r="I29" s="717"/>
      <c r="J29" s="85"/>
      <c r="K29" s="85"/>
      <c r="L29" s="85"/>
      <c r="M29" s="73"/>
    </row>
    <row r="30" spans="1:13" s="62" customFormat="1" ht="24.95" customHeight="1">
      <c r="A30" s="94"/>
      <c r="B30" s="60"/>
      <c r="C30" s="716"/>
      <c r="D30" s="717"/>
      <c r="E30" s="717"/>
      <c r="F30" s="717"/>
      <c r="G30" s="717"/>
      <c r="H30" s="717"/>
      <c r="I30" s="717"/>
      <c r="J30" s="87"/>
      <c r="K30" s="87"/>
      <c r="L30" s="87"/>
      <c r="M30" s="78"/>
    </row>
    <row r="31" spans="1:13" s="62" customFormat="1" ht="24.95" customHeight="1">
      <c r="A31" s="94"/>
      <c r="B31" s="60"/>
      <c r="C31" s="716"/>
      <c r="D31" s="717"/>
      <c r="E31" s="717"/>
      <c r="F31" s="717"/>
      <c r="G31" s="717"/>
      <c r="H31" s="717"/>
      <c r="I31" s="717"/>
      <c r="J31" s="87"/>
      <c r="K31" s="87"/>
      <c r="L31" s="87"/>
      <c r="M31" s="80"/>
    </row>
    <row r="32" spans="1:13" s="62" customFormat="1" ht="24.95" customHeight="1">
      <c r="A32" s="94"/>
      <c r="B32" s="60"/>
      <c r="C32" s="716"/>
      <c r="D32" s="717"/>
      <c r="E32" s="717"/>
      <c r="F32" s="717"/>
      <c r="G32" s="717"/>
      <c r="H32" s="717"/>
      <c r="I32" s="717"/>
      <c r="J32" s="87"/>
      <c r="K32" s="87"/>
      <c r="L32" s="87"/>
      <c r="M32" s="80"/>
    </row>
    <row r="33" spans="1:13" s="62" customFormat="1" ht="24.95" customHeight="1">
      <c r="A33" s="94"/>
      <c r="B33" s="60"/>
      <c r="C33" s="86"/>
      <c r="D33" s="87"/>
      <c r="E33" s="87"/>
      <c r="F33" s="87"/>
      <c r="G33" s="87"/>
      <c r="H33" s="87"/>
      <c r="I33" s="87"/>
      <c r="J33" s="87"/>
      <c r="K33" s="87"/>
      <c r="L33" s="87"/>
      <c r="M33" s="68"/>
    </row>
    <row r="34" spans="1:13" s="62" customFormat="1" ht="24.95" customHeight="1">
      <c r="A34" s="94"/>
      <c r="B34" s="60"/>
      <c r="C34" s="142" t="str">
        <f>Índice!D20</f>
        <v>GRI 2-12</v>
      </c>
      <c r="D34" s="737" t="str">
        <f>Índice!E20</f>
        <v>Role of the highest governance body in overseeing the management of impacts</v>
      </c>
      <c r="E34" s="738"/>
      <c r="F34" s="738"/>
      <c r="G34" s="738"/>
      <c r="H34" s="738"/>
      <c r="I34" s="738"/>
      <c r="J34" s="87"/>
      <c r="K34" s="87"/>
      <c r="L34" s="87"/>
      <c r="M34" s="68"/>
    </row>
    <row r="35" spans="1:13" s="62" customFormat="1" ht="24.95" customHeight="1">
      <c r="A35" s="94"/>
      <c r="B35" s="60"/>
      <c r="C35" s="735" t="s">
        <v>392</v>
      </c>
      <c r="D35" s="736"/>
      <c r="E35" s="736"/>
      <c r="F35" s="736"/>
      <c r="G35" s="736"/>
      <c r="H35" s="736"/>
      <c r="I35" s="736"/>
      <c r="J35" s="87"/>
      <c r="K35" s="87"/>
      <c r="L35" s="87"/>
      <c r="M35" s="68"/>
    </row>
    <row r="36" spans="1:13" s="62" customFormat="1" ht="24.95" customHeight="1">
      <c r="A36" s="94"/>
      <c r="B36" s="60"/>
      <c r="C36" s="716"/>
      <c r="D36" s="717"/>
      <c r="E36" s="717"/>
      <c r="F36" s="717"/>
      <c r="G36" s="717"/>
      <c r="H36" s="717"/>
      <c r="I36" s="717"/>
    </row>
    <row r="37" spans="1:13" s="62" customFormat="1" ht="24.95" customHeight="1">
      <c r="A37" s="94"/>
      <c r="B37" s="60"/>
      <c r="C37" s="716"/>
      <c r="D37" s="717"/>
      <c r="E37" s="717"/>
      <c r="F37" s="717"/>
      <c r="G37" s="717"/>
      <c r="H37" s="717"/>
      <c r="I37" s="717"/>
      <c r="J37" s="85"/>
      <c r="K37" s="85"/>
      <c r="L37" s="85"/>
      <c r="M37" s="73"/>
    </row>
    <row r="38" spans="1:13" s="62" customFormat="1" ht="24.95" customHeight="1">
      <c r="A38" s="94"/>
      <c r="B38" s="60"/>
      <c r="C38" s="716"/>
      <c r="D38" s="717"/>
      <c r="E38" s="717"/>
      <c r="F38" s="717"/>
      <c r="G38" s="717"/>
      <c r="H38" s="717"/>
      <c r="I38" s="717"/>
      <c r="J38" s="87"/>
      <c r="K38" s="87"/>
      <c r="L38" s="87"/>
      <c r="M38" s="78"/>
    </row>
    <row r="39" spans="1:13" s="62" customFormat="1" ht="24.95" customHeight="1">
      <c r="A39" s="94"/>
      <c r="B39" s="60"/>
      <c r="C39" s="716"/>
      <c r="D39" s="717"/>
      <c r="E39" s="717"/>
      <c r="F39" s="717"/>
      <c r="G39" s="717"/>
      <c r="H39" s="717"/>
      <c r="I39" s="717"/>
      <c r="J39" s="87"/>
      <c r="K39" s="87"/>
      <c r="L39" s="87"/>
      <c r="M39" s="80"/>
    </row>
    <row r="40" spans="1:13" s="62" customFormat="1" ht="24.95" customHeight="1">
      <c r="A40" s="94"/>
      <c r="B40" s="60"/>
      <c r="C40" s="716"/>
      <c r="D40" s="717"/>
      <c r="E40" s="717"/>
      <c r="F40" s="717"/>
      <c r="G40" s="717"/>
      <c r="H40" s="717"/>
      <c r="I40" s="717"/>
      <c r="J40" s="87"/>
      <c r="K40" s="87"/>
      <c r="L40" s="87"/>
      <c r="M40" s="80"/>
    </row>
    <row r="41" spans="1:13" s="62" customFormat="1" ht="24.95" customHeight="1">
      <c r="A41" s="94"/>
      <c r="B41" s="60"/>
      <c r="C41" s="716"/>
      <c r="D41" s="717"/>
      <c r="E41" s="717"/>
      <c r="F41" s="717"/>
      <c r="G41" s="717"/>
      <c r="H41" s="717"/>
      <c r="I41" s="717"/>
      <c r="J41" s="87"/>
      <c r="K41" s="87"/>
      <c r="L41" s="87"/>
      <c r="M41" s="68"/>
    </row>
    <row r="42" spans="1:13" s="62" customFormat="1" ht="24.95" customHeight="1">
      <c r="A42" s="94"/>
      <c r="B42" s="60"/>
      <c r="C42" s="101"/>
      <c r="D42" s="92"/>
      <c r="E42" s="92"/>
      <c r="F42" s="92"/>
      <c r="G42" s="92"/>
      <c r="H42" s="92"/>
      <c r="I42" s="92"/>
      <c r="J42" s="87"/>
      <c r="K42" s="87"/>
      <c r="L42" s="87"/>
      <c r="M42" s="68"/>
    </row>
    <row r="43" spans="1:13" s="62" customFormat="1" ht="24.95" customHeight="1">
      <c r="A43" s="141"/>
      <c r="B43" s="82"/>
      <c r="C43" s="142" t="str">
        <f>Índice!D21</f>
        <v>GRI 2-13</v>
      </c>
      <c r="D43" s="737" t="str">
        <f>Índice!E21</f>
        <v>Delegation of responsibility for managing impacts</v>
      </c>
      <c r="E43" s="738"/>
      <c r="F43" s="738"/>
      <c r="G43" s="738"/>
      <c r="H43" s="738"/>
      <c r="I43" s="738"/>
      <c r="J43" s="84"/>
      <c r="K43" s="84"/>
      <c r="L43" s="84"/>
      <c r="M43" s="53"/>
    </row>
    <row r="44" spans="1:13" s="62" customFormat="1" ht="24.95" customHeight="1">
      <c r="A44" s="141"/>
      <c r="B44" s="82"/>
      <c r="C44" s="739" t="s">
        <v>393</v>
      </c>
      <c r="D44" s="739"/>
      <c r="E44" s="739"/>
      <c r="F44" s="739"/>
      <c r="G44" s="739"/>
      <c r="H44" s="739"/>
      <c r="I44" s="739"/>
      <c r="J44" s="84"/>
      <c r="K44" s="84"/>
      <c r="L44" s="84"/>
      <c r="M44" s="53"/>
    </row>
    <row r="45" spans="1:13" s="62" customFormat="1" ht="24.95" customHeight="1">
      <c r="A45" s="141"/>
      <c r="B45" s="82"/>
      <c r="C45" s="740"/>
      <c r="D45" s="740"/>
      <c r="E45" s="740"/>
      <c r="F45" s="740"/>
      <c r="G45" s="740"/>
      <c r="H45" s="740"/>
      <c r="I45" s="740"/>
      <c r="J45" s="84"/>
      <c r="K45" s="84"/>
      <c r="L45" s="84"/>
      <c r="M45" s="53"/>
    </row>
    <row r="46" spans="1:13" s="62" customFormat="1" ht="24.95" customHeight="1">
      <c r="A46" s="141"/>
      <c r="B46" s="82"/>
      <c r="C46" s="740"/>
      <c r="D46" s="740"/>
      <c r="E46" s="740"/>
      <c r="F46" s="740"/>
      <c r="G46" s="740"/>
      <c r="H46" s="740"/>
      <c r="I46" s="740"/>
      <c r="J46" s="84"/>
      <c r="K46" s="84"/>
      <c r="L46" s="84"/>
      <c r="M46" s="53"/>
    </row>
    <row r="47" spans="1:13" s="62" customFormat="1" ht="24.95" customHeight="1">
      <c r="A47" s="141"/>
      <c r="B47" s="82"/>
      <c r="C47" s="143"/>
      <c r="D47" s="143"/>
      <c r="E47" s="143"/>
      <c r="F47" s="143"/>
      <c r="G47" s="143"/>
      <c r="H47" s="143"/>
      <c r="I47" s="143"/>
      <c r="J47" s="84"/>
      <c r="K47" s="84"/>
      <c r="L47" s="84"/>
      <c r="M47" s="53"/>
    </row>
    <row r="48" spans="1:13" s="62" customFormat="1" ht="24.95" customHeight="1">
      <c r="A48" s="141"/>
      <c r="B48" s="82"/>
      <c r="C48" s="142" t="str">
        <f>Índice!D22</f>
        <v>GRI 2-15</v>
      </c>
      <c r="D48" s="732" t="str">
        <f>Índice!E22</f>
        <v>Conflicts of interest</v>
      </c>
      <c r="E48" s="733"/>
      <c r="F48" s="733"/>
      <c r="G48" s="733"/>
      <c r="H48" s="733"/>
      <c r="I48" s="734"/>
      <c r="J48" s="84"/>
      <c r="K48" s="84"/>
      <c r="L48" s="84"/>
      <c r="M48" s="53"/>
    </row>
    <row r="49" spans="1:13" s="62" customFormat="1" ht="24.95" customHeight="1">
      <c r="A49" s="141"/>
      <c r="B49" s="82"/>
      <c r="C49" s="735" t="s">
        <v>394</v>
      </c>
      <c r="D49" s="736"/>
      <c r="E49" s="736"/>
      <c r="F49" s="736"/>
      <c r="G49" s="736"/>
      <c r="H49" s="736"/>
      <c r="I49" s="736"/>
      <c r="J49" s="84"/>
      <c r="K49" s="84"/>
      <c r="L49" s="84"/>
      <c r="M49" s="53"/>
    </row>
    <row r="50" spans="1:13" s="62" customFormat="1" ht="24.95" customHeight="1">
      <c r="A50" s="94"/>
      <c r="B50" s="60"/>
      <c r="C50" s="716"/>
      <c r="D50" s="717"/>
      <c r="E50" s="717"/>
      <c r="F50" s="717"/>
      <c r="G50" s="717"/>
      <c r="H50" s="717"/>
      <c r="I50" s="717"/>
      <c r="J50" s="84"/>
      <c r="K50" s="84"/>
      <c r="L50" s="84"/>
      <c r="M50" s="53"/>
    </row>
    <row r="51" spans="1:13" s="62" customFormat="1" ht="24.95" customHeight="1">
      <c r="A51" s="94"/>
      <c r="B51" s="60"/>
      <c r="C51" s="716"/>
      <c r="D51" s="717"/>
      <c r="E51" s="717"/>
      <c r="F51" s="717"/>
      <c r="G51" s="717"/>
      <c r="H51" s="717"/>
      <c r="I51" s="717"/>
      <c r="J51" s="85"/>
      <c r="K51" s="85"/>
      <c r="L51" s="85"/>
      <c r="M51" s="73"/>
    </row>
    <row r="52" spans="1:13" s="62" customFormat="1" ht="24.95" customHeight="1">
      <c r="A52" s="141"/>
      <c r="B52" s="82"/>
      <c r="C52" s="716"/>
      <c r="D52" s="717"/>
      <c r="E52" s="717"/>
      <c r="F52" s="717"/>
      <c r="G52" s="717"/>
      <c r="H52" s="717"/>
      <c r="I52" s="717"/>
      <c r="J52" s="87"/>
      <c r="K52" s="87"/>
      <c r="L52" s="87"/>
      <c r="M52" s="78"/>
    </row>
    <row r="53" spans="1:13" s="62" customFormat="1" ht="24.95" customHeight="1">
      <c r="A53" s="94"/>
      <c r="B53" s="60"/>
      <c r="C53" s="716"/>
      <c r="D53" s="717"/>
      <c r="E53" s="717"/>
      <c r="F53" s="717"/>
      <c r="G53" s="717"/>
      <c r="H53" s="717"/>
      <c r="I53" s="717"/>
      <c r="J53" s="87"/>
      <c r="K53" s="87"/>
      <c r="L53" s="87"/>
      <c r="M53" s="80"/>
    </row>
    <row r="54" spans="1:13" s="62" customFormat="1" ht="24.95" customHeight="1">
      <c r="A54" s="94"/>
      <c r="B54" s="60"/>
      <c r="C54" s="86"/>
      <c r="D54" s="87"/>
      <c r="E54" s="87"/>
      <c r="F54" s="87"/>
      <c r="G54" s="87"/>
      <c r="H54" s="87"/>
      <c r="I54" s="87"/>
      <c r="J54" s="87"/>
      <c r="K54" s="87"/>
      <c r="L54" s="87"/>
      <c r="M54" s="80"/>
    </row>
    <row r="55" spans="1:13" s="62" customFormat="1" ht="24.95" customHeight="1">
      <c r="A55" s="94"/>
      <c r="B55" s="60"/>
      <c r="C55" s="142" t="str">
        <f>Índice!D23</f>
        <v>GRI 2-16</v>
      </c>
      <c r="D55" s="732" t="str">
        <f>Índice!E23</f>
        <v>Communicating critical concerns</v>
      </c>
      <c r="E55" s="733"/>
      <c r="F55" s="733"/>
      <c r="G55" s="733"/>
      <c r="H55" s="733"/>
      <c r="I55" s="734"/>
      <c r="J55" s="87"/>
      <c r="K55" s="87"/>
      <c r="L55" s="87"/>
      <c r="M55" s="68"/>
    </row>
    <row r="56" spans="1:13" s="62" customFormat="1" ht="24.95" customHeight="1">
      <c r="A56" s="94"/>
      <c r="B56" s="60"/>
      <c r="C56" s="735" t="s">
        <v>395</v>
      </c>
      <c r="D56" s="736"/>
      <c r="E56" s="736"/>
      <c r="F56" s="736"/>
      <c r="G56" s="736"/>
      <c r="H56" s="736"/>
      <c r="I56" s="736"/>
      <c r="J56" s="87"/>
      <c r="K56" s="87"/>
      <c r="L56" s="87"/>
      <c r="M56" s="68"/>
    </row>
    <row r="57" spans="1:13" s="62" customFormat="1" ht="24.95" customHeight="1">
      <c r="A57" s="94"/>
      <c r="B57" s="60"/>
      <c r="C57" s="716"/>
      <c r="D57" s="717"/>
      <c r="E57" s="717"/>
      <c r="F57" s="717"/>
      <c r="G57" s="717"/>
      <c r="H57" s="717"/>
      <c r="I57" s="717"/>
      <c r="J57" s="87"/>
      <c r="K57" s="87"/>
      <c r="L57" s="87"/>
      <c r="M57" s="95"/>
    </row>
    <row r="58" spans="1:13" s="62" customFormat="1" ht="24.95" customHeight="1">
      <c r="A58" s="94"/>
      <c r="B58" s="60"/>
      <c r="C58" s="716"/>
      <c r="D58" s="717"/>
      <c r="E58" s="717"/>
      <c r="F58" s="717"/>
      <c r="G58" s="717"/>
      <c r="H58" s="717"/>
      <c r="I58" s="717"/>
      <c r="J58" s="50"/>
      <c r="K58" s="50"/>
      <c r="L58" s="50"/>
      <c r="M58" s="95"/>
    </row>
    <row r="59" spans="1:13" s="62" customFormat="1" ht="24.95" customHeight="1">
      <c r="A59" s="94"/>
      <c r="B59" s="60"/>
      <c r="C59" s="86"/>
      <c r="D59" s="87"/>
      <c r="E59" s="87"/>
      <c r="F59" s="87"/>
      <c r="G59" s="87"/>
      <c r="H59" s="87"/>
      <c r="I59" s="87"/>
      <c r="J59" s="84"/>
      <c r="K59" s="84"/>
      <c r="L59" s="84"/>
      <c r="M59" s="53"/>
    </row>
    <row r="60" spans="1:13" s="62" customFormat="1" ht="24.95" customHeight="1">
      <c r="A60" s="94"/>
      <c r="B60" s="60"/>
      <c r="C60" s="142" t="str">
        <f>Índice!D24</f>
        <v>GRI 2-17</v>
      </c>
      <c r="D60" s="732" t="str">
        <f>Índice!E24</f>
        <v>Collective knowledge of the highest governance body</v>
      </c>
      <c r="E60" s="733"/>
      <c r="F60" s="733"/>
      <c r="G60" s="733"/>
      <c r="H60" s="733"/>
      <c r="I60" s="734"/>
      <c r="J60" s="85"/>
      <c r="K60" s="85"/>
      <c r="L60" s="85"/>
      <c r="M60" s="73"/>
    </row>
    <row r="61" spans="1:13" s="62" customFormat="1" ht="24.95" customHeight="1">
      <c r="A61" s="94"/>
      <c r="B61" s="60"/>
      <c r="C61" s="735" t="s">
        <v>396</v>
      </c>
      <c r="D61" s="736"/>
      <c r="E61" s="736"/>
      <c r="F61" s="736"/>
      <c r="G61" s="736"/>
      <c r="H61" s="736"/>
      <c r="I61" s="736"/>
      <c r="J61" s="87"/>
      <c r="K61" s="87"/>
      <c r="L61" s="87"/>
      <c r="M61" s="78"/>
    </row>
    <row r="62" spans="1:13" s="62" customFormat="1" ht="24.95" customHeight="1">
      <c r="A62" s="94"/>
      <c r="B62" s="60"/>
      <c r="C62" s="716"/>
      <c r="D62" s="717"/>
      <c r="E62" s="717"/>
      <c r="F62" s="717"/>
      <c r="G62" s="717"/>
      <c r="H62" s="717"/>
      <c r="I62" s="717"/>
      <c r="J62" s="87"/>
      <c r="K62" s="87"/>
      <c r="L62" s="87"/>
      <c r="M62" s="92"/>
    </row>
    <row r="63" spans="1:13" s="62" customFormat="1" ht="24.95" customHeight="1">
      <c r="A63" s="94"/>
      <c r="B63" s="60"/>
      <c r="C63" s="716"/>
      <c r="D63" s="717"/>
      <c r="E63" s="717"/>
      <c r="F63" s="717"/>
      <c r="G63" s="717"/>
      <c r="H63" s="717"/>
      <c r="I63" s="717"/>
      <c r="J63" s="87"/>
      <c r="K63" s="87"/>
      <c r="L63" s="87"/>
      <c r="M63" s="80"/>
    </row>
    <row r="64" spans="1:13" s="62" customFormat="1" ht="24.95" customHeight="1">
      <c r="A64" s="94"/>
      <c r="B64" s="60"/>
      <c r="C64" s="101"/>
      <c r="D64" s="92"/>
      <c r="E64" s="92"/>
      <c r="F64" s="92"/>
      <c r="G64" s="92"/>
      <c r="H64" s="92"/>
      <c r="I64" s="92"/>
      <c r="J64" s="84"/>
      <c r="K64" s="84"/>
      <c r="L64" s="84"/>
      <c r="M64" s="53"/>
    </row>
    <row r="65" spans="1:13" s="62" customFormat="1" ht="24.95" customHeight="1">
      <c r="A65" s="94"/>
      <c r="B65" s="60"/>
      <c r="C65" s="142" t="str">
        <f>Índice!D25</f>
        <v>GRI 2-18</v>
      </c>
      <c r="D65" s="732" t="str">
        <f>Índice!E25</f>
        <v>Evaluation of the performance of the highest governance body</v>
      </c>
      <c r="E65" s="733"/>
      <c r="F65" s="733"/>
      <c r="G65" s="733"/>
      <c r="H65" s="733"/>
      <c r="I65" s="734"/>
      <c r="J65" s="85"/>
      <c r="K65" s="85"/>
      <c r="L65" s="85"/>
      <c r="M65" s="73"/>
    </row>
    <row r="66" spans="1:13" s="62" customFormat="1" ht="24.95" customHeight="1">
      <c r="A66" s="94"/>
      <c r="B66" s="60"/>
      <c r="C66" s="735" t="s">
        <v>397</v>
      </c>
      <c r="D66" s="736"/>
      <c r="E66" s="736"/>
      <c r="F66" s="736"/>
      <c r="G66" s="736"/>
      <c r="H66" s="736"/>
      <c r="I66" s="736"/>
      <c r="J66" s="87"/>
      <c r="K66" s="87"/>
      <c r="L66" s="87"/>
      <c r="M66" s="78"/>
    </row>
    <row r="67" spans="1:13" s="62" customFormat="1" ht="24.95" customHeight="1">
      <c r="A67" s="94"/>
      <c r="B67" s="60"/>
      <c r="C67" s="716"/>
      <c r="D67" s="717"/>
      <c r="E67" s="717"/>
      <c r="F67" s="717"/>
      <c r="G67" s="717"/>
      <c r="H67" s="717"/>
      <c r="I67" s="717"/>
      <c r="J67" s="87"/>
      <c r="K67" s="87"/>
      <c r="L67" s="87"/>
      <c r="M67" s="80"/>
    </row>
    <row r="68" spans="1:13" s="62" customFormat="1" ht="24.95" customHeight="1">
      <c r="A68" s="94"/>
      <c r="B68" s="60"/>
      <c r="C68" s="86"/>
      <c r="D68" s="87"/>
      <c r="E68" s="87"/>
      <c r="F68" s="87"/>
      <c r="G68" s="87"/>
      <c r="H68" s="87"/>
      <c r="I68" s="87"/>
      <c r="J68" s="87"/>
      <c r="K68" s="87"/>
      <c r="L68" s="87"/>
      <c r="M68" s="80"/>
    </row>
    <row r="69" spans="1:13" s="62" customFormat="1" ht="35.1" customHeight="1">
      <c r="A69" s="94"/>
      <c r="B69" s="60"/>
      <c r="C69" s="142" t="str">
        <f>Índice!D26</f>
        <v>TCFD 4.a</v>
      </c>
      <c r="D69" s="732" t="str">
        <f>Índice!E26</f>
        <v>Disclose the metrics used by the organization to assess climate-related risks and opportunities in line with its strategy and risk management process.</v>
      </c>
      <c r="E69" s="733"/>
      <c r="F69" s="733"/>
      <c r="G69" s="733"/>
      <c r="H69" s="733"/>
      <c r="I69" s="734"/>
      <c r="J69" s="84"/>
      <c r="K69" s="84"/>
      <c r="L69" s="84"/>
      <c r="M69" s="53"/>
    </row>
    <row r="70" spans="1:13" s="62" customFormat="1" ht="24.95" customHeight="1">
      <c r="A70" s="94"/>
      <c r="B70" s="60"/>
      <c r="C70" s="735" t="s">
        <v>398</v>
      </c>
      <c r="D70" s="736"/>
      <c r="E70" s="736"/>
      <c r="F70" s="736"/>
      <c r="G70" s="736"/>
      <c r="H70" s="736"/>
      <c r="I70" s="736"/>
      <c r="J70" s="124"/>
      <c r="K70" s="124"/>
      <c r="L70" s="124"/>
      <c r="M70" s="73"/>
    </row>
    <row r="71" spans="1:13" s="62" customFormat="1" ht="24.95" customHeight="1">
      <c r="A71" s="94"/>
      <c r="B71" s="60"/>
      <c r="C71" s="716"/>
      <c r="D71" s="717"/>
      <c r="E71" s="717"/>
      <c r="F71" s="717"/>
      <c r="G71" s="717"/>
      <c r="H71" s="717"/>
      <c r="I71" s="717"/>
      <c r="J71" s="126"/>
      <c r="K71" s="126"/>
      <c r="L71" s="126"/>
      <c r="M71" s="77"/>
    </row>
    <row r="72" spans="1:13" s="62" customFormat="1" ht="24.95" customHeight="1">
      <c r="A72" s="94"/>
      <c r="B72" s="60"/>
      <c r="C72" s="716"/>
      <c r="D72" s="717"/>
      <c r="E72" s="717"/>
      <c r="F72" s="717"/>
      <c r="G72" s="717"/>
      <c r="H72" s="717"/>
      <c r="I72" s="717"/>
      <c r="J72" s="126"/>
      <c r="K72" s="126"/>
      <c r="L72" s="126"/>
      <c r="M72" s="77"/>
    </row>
    <row r="73" spans="1:13" s="62" customFormat="1" ht="33" customHeight="1">
      <c r="A73" s="94"/>
      <c r="B73" s="60"/>
      <c r="C73" s="716"/>
      <c r="D73" s="717"/>
      <c r="E73" s="717"/>
      <c r="F73" s="717"/>
      <c r="G73" s="717"/>
      <c r="H73" s="717"/>
      <c r="I73" s="717"/>
      <c r="J73" s="87"/>
      <c r="K73" s="87"/>
      <c r="L73" s="87"/>
      <c r="M73" s="77"/>
    </row>
    <row r="74" spans="1:13" s="62" customFormat="1" ht="24.95" customHeight="1">
      <c r="A74" s="94"/>
      <c r="B74" s="60"/>
      <c r="C74" s="716"/>
      <c r="D74" s="717"/>
      <c r="E74" s="717"/>
      <c r="F74" s="717"/>
      <c r="G74" s="717"/>
      <c r="H74" s="717"/>
      <c r="I74" s="717"/>
      <c r="J74" s="53"/>
      <c r="K74" s="53"/>
      <c r="L74" s="87"/>
      <c r="M74" s="80"/>
    </row>
    <row r="75" spans="1:13" s="62" customFormat="1" ht="24.95" customHeight="1">
      <c r="A75" s="94"/>
      <c r="B75" s="60"/>
      <c r="C75" s="101"/>
      <c r="D75" s="92"/>
      <c r="E75" s="92"/>
      <c r="F75" s="92"/>
      <c r="G75" s="92"/>
      <c r="H75" s="92"/>
      <c r="I75" s="92"/>
      <c r="J75" s="144"/>
      <c r="K75" s="144"/>
      <c r="L75" s="87"/>
      <c r="M75" s="80"/>
    </row>
    <row r="76" spans="1:13" s="62" customFormat="1" ht="24.95" customHeight="1">
      <c r="A76" s="94"/>
      <c r="B76" s="60"/>
      <c r="D76" s="124"/>
      <c r="E76" s="124"/>
      <c r="F76" s="124"/>
      <c r="G76" s="124"/>
      <c r="H76" s="124"/>
      <c r="I76" s="124"/>
      <c r="J76" s="124"/>
      <c r="K76" s="124"/>
      <c r="L76" s="87"/>
      <c r="M76" s="80"/>
    </row>
    <row r="77" spans="1:13" s="62" customFormat="1" ht="24.95" customHeight="1">
      <c r="A77" s="94"/>
      <c r="B77" s="60"/>
      <c r="C77" s="86"/>
      <c r="D77" s="87"/>
      <c r="E77" s="87"/>
      <c r="F77" s="87"/>
      <c r="G77" s="87"/>
      <c r="H77" s="87"/>
      <c r="I77" s="87"/>
      <c r="J77" s="87"/>
      <c r="K77" s="87"/>
      <c r="L77" s="87"/>
      <c r="M77" s="80"/>
    </row>
    <row r="78" spans="1:13" s="62" customFormat="1" ht="24.95" customHeight="1">
      <c r="A78" s="96"/>
      <c r="B78" s="61"/>
    </row>
    <row r="79" spans="1:13" s="62" customFormat="1" ht="24.95" customHeight="1">
      <c r="A79" s="96"/>
      <c r="B79" s="61"/>
    </row>
    <row r="80" spans="1:13" s="62" customFormat="1" ht="24.95" customHeight="1">
      <c r="A80" s="96"/>
      <c r="B80" s="61"/>
    </row>
    <row r="81" spans="1:2" s="62" customFormat="1" ht="24.95" customHeight="1">
      <c r="A81" s="96"/>
      <c r="B81" s="61"/>
    </row>
    <row r="82" spans="1:2" s="62" customFormat="1" ht="24.95" customHeight="1">
      <c r="A82" s="96"/>
      <c r="B82" s="61"/>
    </row>
    <row r="83" spans="1:2" s="62" customFormat="1" ht="24.95" hidden="1" customHeight="1">
      <c r="A83" s="96"/>
      <c r="B83" s="61"/>
    </row>
    <row r="84" spans="1:2" s="62" customFormat="1" ht="24.95" hidden="1" customHeight="1">
      <c r="A84" s="96"/>
      <c r="B84" s="61"/>
    </row>
    <row r="85" spans="1:2" s="62" customFormat="1" ht="24.95" hidden="1" customHeight="1">
      <c r="A85" s="96"/>
      <c r="B85" s="61"/>
    </row>
    <row r="86" spans="1:2" s="62" customFormat="1" ht="24.95" hidden="1" customHeight="1">
      <c r="A86" s="96"/>
      <c r="B86" s="61"/>
    </row>
    <row r="87" spans="1:2" s="62" customFormat="1" ht="24.95" hidden="1" customHeight="1">
      <c r="A87" s="96"/>
      <c r="B87" s="61"/>
    </row>
    <row r="88" spans="1:2" s="62" customFormat="1" ht="24.95" hidden="1" customHeight="1">
      <c r="A88" s="96"/>
      <c r="B88" s="61"/>
    </row>
    <row r="89" spans="1:2" s="62" customFormat="1" ht="24.95" hidden="1" customHeight="1">
      <c r="A89" s="96"/>
      <c r="B89" s="61"/>
    </row>
    <row r="90" spans="1:2" s="62" customFormat="1" ht="24.95" hidden="1" customHeight="1">
      <c r="A90" s="96"/>
      <c r="B90" s="61"/>
    </row>
    <row r="91" spans="1:2" s="62" customFormat="1" ht="24.95" hidden="1" customHeight="1">
      <c r="A91" s="96"/>
      <c r="B91" s="61"/>
    </row>
    <row r="92" spans="1:2" s="62" customFormat="1" ht="24.95" hidden="1" customHeight="1">
      <c r="A92" s="96"/>
      <c r="B92" s="61"/>
    </row>
    <row r="93" spans="1:2" ht="15.75" hidden="1" customHeight="1"/>
    <row r="94" spans="1:2" ht="15.75" hidden="1" customHeight="1"/>
    <row r="95" spans="1:2" ht="15.75" hidden="1" customHeight="1"/>
    <row r="96" spans="1:2"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sheetData>
  <sheetProtection algorithmName="SHA-512" hashValue="qvnfhQPc7oNujZUmXiqJV9MVo4eJ68601anfWG8HDe6uOPFMOGRGTTmcw5JUrxqy9bpIQtG4/zc5sBPGb0MjBw==" saltValue="qLjp9n3H9pm6ug1Zo5TtRw==" spinCount="100000" sheet="1" objects="1" scenarios="1" formatColumns="0" formatRows="0" autoFilter="0"/>
  <mergeCells count="18">
    <mergeCell ref="D6:I6"/>
    <mergeCell ref="C44:I46"/>
    <mergeCell ref="D48:I48"/>
    <mergeCell ref="C35:I41"/>
    <mergeCell ref="C49:I53"/>
    <mergeCell ref="C7:I22"/>
    <mergeCell ref="D24:I24"/>
    <mergeCell ref="C25:I32"/>
    <mergeCell ref="D34:I34"/>
    <mergeCell ref="D43:I43"/>
    <mergeCell ref="D65:I65"/>
    <mergeCell ref="C66:I67"/>
    <mergeCell ref="D69:I69"/>
    <mergeCell ref="C70:I74"/>
    <mergeCell ref="D55:I55"/>
    <mergeCell ref="C56:I58"/>
    <mergeCell ref="D60:I60"/>
    <mergeCell ref="C61:I63"/>
  </mergeCells>
  <hyperlinks>
    <hyperlink ref="E3" location="'Estrutura corporativa'!C6" display="GRI 2-9" xr:uid="{52038B24-0323-4E06-A1CE-F11C7EC29E53}"/>
    <hyperlink ref="F3" location="'Estrutura corporativa'!C24" display="GRI 2-10" xr:uid="{194ED0CB-4126-4B80-AF42-96FC59CAF324}"/>
    <hyperlink ref="G3" location="'Estrutura corporativa'!C34" display="GRI 2-12" xr:uid="{E9B1FA61-289E-4D76-A694-01A85EFA2CFC}"/>
    <hyperlink ref="H3" location="'Estrutura corporativa'!C43" display="GRI 2-13" xr:uid="{FC565520-044C-4CF7-A7C8-BC9153A4E702}"/>
    <hyperlink ref="I3" location="'Estrutura corporativa'!C48" display="GRI 2-15" xr:uid="{03DC2D32-3147-402C-AD80-454573B44C53}"/>
    <hyperlink ref="E4" location="'Estrutura corporativa'!C55" display="GRI 2-16" xr:uid="{870C7ED1-3C98-4B64-BF84-FE0DA0F2670A}"/>
    <hyperlink ref="F4" location="'Estrutura corporativa'!C60" display="GRI 2-17" xr:uid="{62852432-FC86-4FB8-836B-EAF3D422B9A5}"/>
    <hyperlink ref="G4" location="'Estrutura corporativa'!C65" display="GRI 2-18" xr:uid="{C8A07522-7F09-4530-BA37-897B0A500540}"/>
    <hyperlink ref="H4" location="'Estrutura corporativa'!C69" display="TCFD 4.a" xr:uid="{A1789ED0-1C7C-457F-8ECE-B5BFF5CCAA53}"/>
  </hyperlink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EC801964C9CE645B01BD4634A71FBA5" ma:contentTypeVersion="16" ma:contentTypeDescription="Crie um novo documento." ma:contentTypeScope="" ma:versionID="3fde6dc630b63a6b560ec53874818d8d">
  <xsd:schema xmlns:xsd="http://www.w3.org/2001/XMLSchema" xmlns:xs="http://www.w3.org/2001/XMLSchema" xmlns:p="http://schemas.microsoft.com/office/2006/metadata/properties" xmlns:ns2="d26b9b03-7949-40c5-a444-896418aaee34" xmlns:ns3="605dbe4c-7484-42fc-93b4-2c27c1b8c806" targetNamespace="http://schemas.microsoft.com/office/2006/metadata/properties" ma:root="true" ma:fieldsID="de2abf05327da69c342c8aa2a9a89ea9" ns2:_="" ns3:_="">
    <xsd:import namespace="d26b9b03-7949-40c5-a444-896418aaee34"/>
    <xsd:import namespace="605dbe4c-7484-42fc-93b4-2c27c1b8c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RevisadoC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b9b03-7949-40c5-a444-896418aaee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56fed67b-f4fc-4227-987f-042a70e6c20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RevisadoCM" ma:index="23" nillable="true" ma:displayName="Revisado CM" ma:format="Dropdown" ma:internalName="RevisadoCM">
      <xsd:simpleType>
        <xsd:union memberTypes="dms:Text">
          <xsd:simpleType>
            <xsd:restriction base="dms:Choice">
              <xsd:enumeration value="ok"/>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05dbe4c-7484-42fc-93b4-2c27c1b8c8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b6c805-96fb-414e-900c-9dd1fdf98a57}" ma:internalName="TaxCatchAll" ma:showField="CatchAllData" ma:web="605dbe4c-7484-42fc-93b4-2c27c1b8c80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6b9b03-7949-40c5-a444-896418aaee34">
      <Terms xmlns="http://schemas.microsoft.com/office/infopath/2007/PartnerControls"/>
    </lcf76f155ced4ddcb4097134ff3c332f>
    <RevisadoCM xmlns="d26b9b03-7949-40c5-a444-896418aaee34" xsi:nil="true"/>
    <TaxCatchAll xmlns="605dbe4c-7484-42fc-93b4-2c27c1b8c80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AFEC70-F655-4753-B12E-2CD93D47CA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6b9b03-7949-40c5-a444-896418aaee34"/>
    <ds:schemaRef ds:uri="605dbe4c-7484-42fc-93b4-2c27c1b8c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DDF3E0-26F3-4A5B-96EC-B58A4041B14F}">
  <ds:schemaRefs>
    <ds:schemaRef ds:uri="http://schemas.microsoft.com/office/2006/metadata/properties"/>
    <ds:schemaRef ds:uri="http://schemas.microsoft.com/office/infopath/2007/PartnerControls"/>
    <ds:schemaRef ds:uri="d26b9b03-7949-40c5-a444-896418aaee34"/>
    <ds:schemaRef ds:uri="605dbe4c-7484-42fc-93b4-2c27c1b8c806"/>
  </ds:schemaRefs>
</ds:datastoreItem>
</file>

<file path=customXml/itemProps3.xml><?xml version="1.0" encoding="utf-8"?>
<ds:datastoreItem xmlns:ds="http://schemas.openxmlformats.org/officeDocument/2006/customXml" ds:itemID="{A35171E0-535C-4561-9E3C-7C3F2A2CA3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32</vt:i4>
      </vt:variant>
    </vt:vector>
  </HeadingPairs>
  <TitlesOfParts>
    <vt:vector size="32" baseType="lpstr">
      <vt:lpstr>Capa</vt:lpstr>
      <vt:lpstr>Início</vt:lpstr>
      <vt:lpstr>Índice</vt:lpstr>
      <vt:lpstr>Sobre este relatório</vt:lpstr>
      <vt:lpstr>Dupla materialidade</vt:lpstr>
      <vt:lpstr>Perfil</vt:lpstr>
      <vt:lpstr>Planejamento estratégico</vt:lpstr>
      <vt:lpstr>Relações governamentais e advoc</vt:lpstr>
      <vt:lpstr>Estrutura corporativa</vt:lpstr>
      <vt:lpstr>Ética, integridade e compliance</vt:lpstr>
      <vt:lpstr>Regulamentações, gestão de risc</vt:lpstr>
      <vt:lpstr>Políticas e processos de remune</vt:lpstr>
      <vt:lpstr>Desempenho econômico-financeiro</vt:lpstr>
      <vt:lpstr>Gestão responsável dos recursos</vt:lpstr>
      <vt:lpstr>Estratégia climática &amp; transiçã</vt:lpstr>
      <vt:lpstr>Energia</vt:lpstr>
      <vt:lpstr>Biodiversidade e ecossistemas</vt:lpstr>
      <vt:lpstr>Recursos hídricos</vt:lpstr>
      <vt:lpstr>Emissões atmosféricas</vt:lpstr>
      <vt:lpstr>Resíduos</vt:lpstr>
      <vt:lpstr>Atração, desenvolvimento</vt:lpstr>
      <vt:lpstr>Diversidade e inclusão</vt:lpstr>
      <vt:lpstr>Saúde, bem-estar e segurança</vt:lpstr>
      <vt:lpstr>Gestão de pessoas</vt:lpstr>
      <vt:lpstr>Remuneração e benefícios</vt:lpstr>
      <vt:lpstr>Impacto socioeconômico e desenv</vt:lpstr>
      <vt:lpstr>Gestão da cadeia de suprimentos</vt:lpstr>
      <vt:lpstr>Gestão de emergência</vt:lpstr>
      <vt:lpstr>Inovações e novas oportunidades</vt:lpstr>
      <vt:lpstr>Ativos e desempenho</vt:lpstr>
      <vt:lpstr>Contribuições socioambientais</vt:lpstr>
      <vt:lpstr>Impostos e participações do gov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Tatiana Lopes</dc:creator>
  <cp:keywords/>
  <dc:description/>
  <cp:lastModifiedBy>Carmen Moraes</cp:lastModifiedBy>
  <cp:revision/>
  <dcterms:created xsi:type="dcterms:W3CDTF">2025-02-28T15:08:42Z</dcterms:created>
  <dcterms:modified xsi:type="dcterms:W3CDTF">2025-06-20T21:02:50Z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0x010100BEC801964C9CE645B01BD4634A71FBA5</vt:lpwstr>
  </property>
  <property fmtid="{D5CDD505-2E9C-101B-9397-08002B2CF9AE}" pid="3" name="MediaServiceImageTags">
    <vt:lpwstr/>
  </property>
</Properties>
</file>